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Heni\jkv\Rendeletek 2020\"/>
    </mc:Choice>
  </mc:AlternateContent>
  <xr:revisionPtr revIDLastSave="0" documentId="8_{A046F182-7309-4D7C-9412-0BF0C5C0B87C}" xr6:coauthVersionLast="45" xr6:coauthVersionMax="45" xr10:uidLastSave="{00000000-0000-0000-0000-000000000000}"/>
  <bookViews>
    <workbookView xWindow="15" yWindow="600" windowWidth="28785" windowHeight="15600" xr2:uid="{C860F9EA-36F1-41F0-B33A-E9C6D0AF6C28}"/>
  </bookViews>
  <sheets>
    <sheet name="Mérleg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8" i="1" l="1"/>
  <c r="K39" i="1" s="1"/>
  <c r="D37" i="1"/>
  <c r="O36" i="1"/>
  <c r="N35" i="1"/>
  <c r="M35" i="1"/>
  <c r="L35" i="1"/>
  <c r="H35" i="1"/>
  <c r="N34" i="1"/>
  <c r="M34" i="1"/>
  <c r="L34" i="1"/>
  <c r="H34" i="1"/>
  <c r="N33" i="1"/>
  <c r="M33" i="1"/>
  <c r="L33" i="1"/>
  <c r="N32" i="1"/>
  <c r="M32" i="1"/>
  <c r="L32" i="1"/>
  <c r="G32" i="1"/>
  <c r="F32" i="1"/>
  <c r="E32" i="1"/>
  <c r="Q31" i="1"/>
  <c r="N31" i="1"/>
  <c r="N38" i="1" s="1"/>
  <c r="M31" i="1"/>
  <c r="M38" i="1" s="1"/>
  <c r="L31" i="1"/>
  <c r="L38" i="1" s="1"/>
  <c r="G31" i="1"/>
  <c r="G37" i="1" s="1"/>
  <c r="F31" i="1"/>
  <c r="F37" i="1" s="1"/>
  <c r="E31" i="1"/>
  <c r="E37" i="1" s="1"/>
  <c r="Q30" i="1"/>
  <c r="K26" i="1"/>
  <c r="K25" i="1"/>
  <c r="G25" i="1"/>
  <c r="D25" i="1"/>
  <c r="D26" i="1" s="1"/>
  <c r="N24" i="1"/>
  <c r="M24" i="1"/>
  <c r="L24" i="1"/>
  <c r="G24" i="1"/>
  <c r="F24" i="1"/>
  <c r="E24" i="1"/>
  <c r="N23" i="1"/>
  <c r="N25" i="1" s="1"/>
  <c r="M23" i="1"/>
  <c r="M25" i="1" s="1"/>
  <c r="L23" i="1"/>
  <c r="G23" i="1"/>
  <c r="F23" i="1"/>
  <c r="E23" i="1"/>
  <c r="N22" i="1"/>
  <c r="O22" i="1" s="1"/>
  <c r="M22" i="1"/>
  <c r="L22" i="1"/>
  <c r="L25" i="1" s="1"/>
  <c r="G22" i="1"/>
  <c r="H22" i="1" s="1"/>
  <c r="F22" i="1"/>
  <c r="F25" i="1" s="1"/>
  <c r="F26" i="1" s="1"/>
  <c r="E22" i="1"/>
  <c r="E25" i="1" s="1"/>
  <c r="M20" i="1"/>
  <c r="K20" i="1"/>
  <c r="D20" i="1"/>
  <c r="K28" i="1" s="1"/>
  <c r="O19" i="1"/>
  <c r="N19" i="1"/>
  <c r="M19" i="1"/>
  <c r="L19" i="1"/>
  <c r="O18" i="1"/>
  <c r="N18" i="1"/>
  <c r="M18" i="1"/>
  <c r="L18" i="1"/>
  <c r="G18" i="1"/>
  <c r="F18" i="1"/>
  <c r="E18" i="1"/>
  <c r="N17" i="1"/>
  <c r="O17" i="1" s="1"/>
  <c r="Q20" i="1" s="1"/>
  <c r="M17" i="1"/>
  <c r="L17" i="1"/>
  <c r="G17" i="1"/>
  <c r="H17" i="1" s="1"/>
  <c r="F17" i="1"/>
  <c r="E17" i="1"/>
  <c r="N16" i="1"/>
  <c r="N20" i="1" s="1"/>
  <c r="O20" i="1" s="1"/>
  <c r="M16" i="1"/>
  <c r="L16" i="1"/>
  <c r="G16" i="1"/>
  <c r="H16" i="1" s="1"/>
  <c r="F16" i="1"/>
  <c r="E16" i="1"/>
  <c r="Q15" i="1"/>
  <c r="O15" i="1"/>
  <c r="N15" i="1"/>
  <c r="M15" i="1"/>
  <c r="L15" i="1"/>
  <c r="L20" i="1" s="1"/>
  <c r="H15" i="1"/>
  <c r="G15" i="1"/>
  <c r="F15" i="1"/>
  <c r="F20" i="1" s="1"/>
  <c r="M28" i="1" s="1"/>
  <c r="E15" i="1"/>
  <c r="E20" i="1" s="1"/>
  <c r="L28" i="1" s="1"/>
  <c r="Q14" i="1"/>
  <c r="F29" i="1" l="1"/>
  <c r="M26" i="1"/>
  <c r="F27" i="1" s="1"/>
  <c r="L39" i="1"/>
  <c r="L26" i="1"/>
  <c r="E29" i="1"/>
  <c r="N26" i="1"/>
  <c r="O26" i="1" s="1"/>
  <c r="O25" i="1"/>
  <c r="N29" i="1"/>
  <c r="E38" i="1"/>
  <c r="M39" i="1"/>
  <c r="E26" i="1"/>
  <c r="E39" i="1" s="1"/>
  <c r="F38" i="1"/>
  <c r="F39" i="1"/>
  <c r="N39" i="1"/>
  <c r="O39" i="1" s="1"/>
  <c r="O38" i="1"/>
  <c r="D39" i="1"/>
  <c r="D27" i="1"/>
  <c r="G38" i="1"/>
  <c r="H38" i="1" s="1"/>
  <c r="H37" i="1"/>
  <c r="D38" i="1"/>
  <c r="O16" i="1"/>
  <c r="H25" i="1"/>
  <c r="D29" i="1"/>
  <c r="O23" i="1"/>
  <c r="Q34" i="1" s="1"/>
  <c r="G26" i="1"/>
  <c r="G20" i="1"/>
  <c r="H26" i="1" l="1"/>
  <c r="N27" i="1"/>
  <c r="E27" i="1"/>
  <c r="G39" i="1"/>
  <c r="H39" i="1" s="1"/>
  <c r="H20" i="1"/>
  <c r="N28" i="1"/>
</calcChain>
</file>

<file path=xl/sharedStrings.xml><?xml version="1.0" encoding="utf-8"?>
<sst xmlns="http://schemas.openxmlformats.org/spreadsheetml/2006/main" count="118" uniqueCount="106">
  <si>
    <t>1. melléklet</t>
  </si>
  <si>
    <t>a 3/2020 (VII. 1.) Önkormányzati Rendelethez</t>
  </si>
  <si>
    <t>Tiszagyulaháza Község Önkormányzata 2019. évi költségvetés bevételeinek és kiadásainak teljesítése nettósított</t>
  </si>
  <si>
    <t>M É R L E G 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</si>
  <si>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</si>
  <si>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</si>
  <si>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</si>
  <si>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</si>
  <si>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</si>
  <si>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</si>
  <si>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</si>
  <si>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</si>
  <si>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</si>
  <si>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</si>
  <si>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</si>
  <si>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</si>
  <si>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B E V É T E L E K</t>
  </si>
  <si>
    <t>K I A D ÁS O K</t>
  </si>
  <si>
    <t>Megnevezés</t>
  </si>
  <si>
    <t>2018.</t>
  </si>
  <si>
    <t>Eredeti</t>
  </si>
  <si>
    <t>Módosított</t>
  </si>
  <si>
    <t>Teljesítés</t>
  </si>
  <si>
    <t>Előirányzat-csoport / kiemelt előirányzat</t>
  </si>
  <si>
    <t>tény</t>
  </si>
  <si>
    <t>előirányzat</t>
  </si>
  <si>
    <t>összeg</t>
  </si>
  <si>
    <t>%</t>
  </si>
  <si>
    <t>1</t>
  </si>
  <si>
    <t>Működési bevételek</t>
  </si>
  <si>
    <t>Működési kiadások</t>
  </si>
  <si>
    <t>2</t>
  </si>
  <si>
    <t>B1 Működési célú támogatások államháztartáson belülről</t>
  </si>
  <si>
    <t>K1 Személyi juttatások</t>
  </si>
  <si>
    <t>3</t>
  </si>
  <si>
    <t>B3 Közhatalmi bevételek</t>
  </si>
  <si>
    <t>K2 Munkaadókat terhelő járulékok és szociális hj. adó</t>
  </si>
  <si>
    <t>4</t>
  </si>
  <si>
    <t>B4 Működési bevételek</t>
  </si>
  <si>
    <t>K3 Dologi kiadások</t>
  </si>
  <si>
    <t>5</t>
  </si>
  <si>
    <t>B6 Működési célú átvett pénzeszközök</t>
  </si>
  <si>
    <t>K4 Ellátottak pénzbeli juttatásai</t>
  </si>
  <si>
    <t>6</t>
  </si>
  <si>
    <t>Előző év költségvetési maradványának igénybevétele műk.</t>
  </si>
  <si>
    <t>K5 Egyéb működési célú kiadások</t>
  </si>
  <si>
    <t>7</t>
  </si>
  <si>
    <t>Működési bevételek összesen:</t>
  </si>
  <si>
    <t>Működési kiadások összesen:</t>
  </si>
  <si>
    <t>8</t>
  </si>
  <si>
    <t>Felhalmozási bevételek</t>
  </si>
  <si>
    <t>Felhalmozási kiadások</t>
  </si>
  <si>
    <t>9</t>
  </si>
  <si>
    <t>B2 Felhalmozási célú támogatások államháztartáson belülről</t>
  </si>
  <si>
    <t>K6 Beruházások</t>
  </si>
  <si>
    <t>10</t>
  </si>
  <si>
    <t>B5 Felhalmozási bevételek</t>
  </si>
  <si>
    <t>K7 Felújítások</t>
  </si>
  <si>
    <t>11</t>
  </si>
  <si>
    <t>B7 Felhalmozási célú átvett pénzeszközök</t>
  </si>
  <si>
    <t>K8 Egyéb felhalmozási célú kiadások</t>
  </si>
  <si>
    <t>12</t>
  </si>
  <si>
    <t>Felhalmozási bevételek összesen:</t>
  </si>
  <si>
    <t>Felhalmozási kiadások összesen:</t>
  </si>
  <si>
    <t>13</t>
  </si>
  <si>
    <t>Költségvetési bevétek összesen</t>
  </si>
  <si>
    <t>Költségvetési kiadások összesen</t>
  </si>
  <si>
    <t>14</t>
  </si>
  <si>
    <t>Költségvetési hiány</t>
  </si>
  <si>
    <t>Költségvetési többlet</t>
  </si>
  <si>
    <t>15</t>
  </si>
  <si>
    <t>Működési hiány:</t>
  </si>
  <si>
    <t>Működési többlet:</t>
  </si>
  <si>
    <t>16</t>
  </si>
  <si>
    <t>Felhalmozási hiány:</t>
  </si>
  <si>
    <t>Felhalmozási többlet:</t>
  </si>
  <si>
    <t>17</t>
  </si>
  <si>
    <t>B8 Finanszírozási bevételek</t>
  </si>
  <si>
    <t>K9 Finanszírozási kiadások</t>
  </si>
  <si>
    <t>18</t>
  </si>
  <si>
    <t>Felhalmozási célú hitelek felvétele</t>
  </si>
  <si>
    <t>Felhalmozási célú hitelek törlesztése</t>
  </si>
  <si>
    <t>19</t>
  </si>
  <si>
    <t>Likvid hitel, rövid lejáratú hitel igénybevétele</t>
  </si>
  <si>
    <t>Rövid lejáratú hitelek törlesztése</t>
  </si>
  <si>
    <t>20</t>
  </si>
  <si>
    <t>Előző év költségvetési maradványának igénybevétele felhalm.</t>
  </si>
  <si>
    <t>Likvid hitelek törlesztése</t>
  </si>
  <si>
    <t>21</t>
  </si>
  <si>
    <t>Előző évi költségvetési maradványának igénybevétele működési</t>
  </si>
  <si>
    <t>Forgatási célú értékpapírok kiadásai</t>
  </si>
  <si>
    <t>22</t>
  </si>
  <si>
    <t>Államháztartáson belüli megelőlegezés</t>
  </si>
  <si>
    <t>Befektetési célú értékpapírok kiadásai</t>
  </si>
  <si>
    <t>23</t>
  </si>
  <si>
    <t>Függő, átfutó, kiegyenlítő bevételek</t>
  </si>
  <si>
    <t>Áht-n belüli megelőlegezések visszafizetése</t>
  </si>
  <si>
    <t>24</t>
  </si>
  <si>
    <t>Finanszírozási bevételek összesen</t>
  </si>
  <si>
    <t>Függő, átfutó, kiegyenlítő kiadások</t>
  </si>
  <si>
    <t>25</t>
  </si>
  <si>
    <t>Finanszírozási bevételek és kiadások egyenlege</t>
  </si>
  <si>
    <t>Finanszírozási kiadások összesen</t>
  </si>
  <si>
    <t>26</t>
  </si>
  <si>
    <t>Bevételek összesen</t>
  </si>
  <si>
    <t>Kiadások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</si>
</sst>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MS Sans Serif"/>
      <charset val="238"/>
    </font>
    <font>
      <sz val="10"/>
      <name val="Arial"/>
      <family val="2"/>
      <charset val="238"/>
    </font>
    <font>
      <i/>
      <sz val="9"/>
      <name val="Arial CE"/>
      <charset val="238"/>
    </font>
    <font>
      <sz val="9"/>
      <name val="Arial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3" fontId="1" fillId="0" borderId="26" xfId="0" applyNumberFormat="1" applyFont="1" applyBorder="1"/>
    <xf numFmtId="0" fontId="1" fillId="0" borderId="27" xfId="0" applyFont="1" applyBorder="1"/>
    <xf numFmtId="3" fontId="1" fillId="0" borderId="24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0" fontId="1" fillId="0" borderId="30" xfId="0" applyFont="1" applyBorder="1"/>
    <xf numFmtId="0" fontId="1" fillId="0" borderId="16" xfId="0" applyFont="1" applyBorder="1"/>
    <xf numFmtId="3" fontId="1" fillId="0" borderId="16" xfId="0" applyNumberFormat="1" applyFont="1" applyBorder="1"/>
    <xf numFmtId="164" fontId="1" fillId="0" borderId="31" xfId="0" applyNumberFormat="1" applyFont="1" applyBorder="1"/>
    <xf numFmtId="3" fontId="1" fillId="0" borderId="11" xfId="0" applyNumberFormat="1" applyFont="1" applyBorder="1"/>
    <xf numFmtId="164" fontId="1" fillId="0" borderId="19" xfId="0" applyNumberFormat="1" applyFont="1" applyBorder="1"/>
    <xf numFmtId="0" fontId="1" fillId="0" borderId="32" xfId="0" applyFont="1" applyBorder="1"/>
    <xf numFmtId="3" fontId="5" fillId="0" borderId="0" xfId="0" applyNumberFormat="1" applyFont="1"/>
    <xf numFmtId="0" fontId="1" fillId="0" borderId="33" xfId="0" applyFont="1" applyBorder="1"/>
    <xf numFmtId="0" fontId="1" fillId="0" borderId="20" xfId="0" applyFont="1" applyBorder="1"/>
    <xf numFmtId="3" fontId="1" fillId="0" borderId="1" xfId="0" applyNumberFormat="1" applyFont="1" applyBorder="1"/>
    <xf numFmtId="0" fontId="6" fillId="2" borderId="34" xfId="0" applyFont="1" applyFill="1" applyBorder="1"/>
    <xf numFmtId="0" fontId="6" fillId="2" borderId="35" xfId="0" applyFont="1" applyFill="1" applyBorder="1"/>
    <xf numFmtId="3" fontId="6" fillId="2" borderId="36" xfId="0" applyNumberFormat="1" applyFont="1" applyFill="1" applyBorder="1"/>
    <xf numFmtId="164" fontId="6" fillId="2" borderId="37" xfId="0" applyNumberFormat="1" applyFont="1" applyFill="1" applyBorder="1"/>
    <xf numFmtId="164" fontId="6" fillId="2" borderId="38" xfId="0" applyNumberFormat="1" applyFont="1" applyFill="1" applyBorder="1"/>
    <xf numFmtId="0" fontId="6" fillId="0" borderId="39" xfId="0" applyFont="1" applyBorder="1"/>
    <xf numFmtId="0" fontId="6" fillId="0" borderId="24" xfId="0" applyFont="1" applyBorder="1"/>
    <xf numFmtId="3" fontId="6" fillId="0" borderId="24" xfId="0" applyNumberFormat="1" applyFont="1" applyBorder="1"/>
    <xf numFmtId="3" fontId="6" fillId="0" borderId="28" xfId="0" applyNumberFormat="1" applyFont="1" applyBorder="1"/>
    <xf numFmtId="3" fontId="6" fillId="0" borderId="40" xfId="0" applyNumberFormat="1" applyFont="1" applyBorder="1"/>
    <xf numFmtId="3" fontId="6" fillId="0" borderId="29" xfId="0" applyNumberFormat="1" applyFont="1" applyBorder="1"/>
    <xf numFmtId="0" fontId="1" fillId="0" borderId="41" xfId="0" applyFont="1" applyBorder="1"/>
    <xf numFmtId="0" fontId="1" fillId="0" borderId="42" xfId="0" applyFont="1" applyBorder="1"/>
    <xf numFmtId="0" fontId="1" fillId="0" borderId="43" xfId="0" applyFont="1" applyBorder="1"/>
    <xf numFmtId="3" fontId="6" fillId="2" borderId="44" xfId="0" applyNumberFormat="1" applyFont="1" applyFill="1" applyBorder="1"/>
    <xf numFmtId="0" fontId="6" fillId="2" borderId="45" xfId="0" applyFont="1" applyFill="1" applyBorder="1"/>
    <xf numFmtId="0" fontId="6" fillId="2" borderId="27" xfId="0" applyFont="1" applyFill="1" applyBorder="1"/>
    <xf numFmtId="3" fontId="6" fillId="2" borderId="46" xfId="0" applyNumberFormat="1" applyFont="1" applyFill="1" applyBorder="1"/>
    <xf numFmtId="3" fontId="6" fillId="2" borderId="47" xfId="0" applyNumberFormat="1" applyFont="1" applyFill="1" applyBorder="1"/>
    <xf numFmtId="3" fontId="6" fillId="2" borderId="48" xfId="0" applyNumberFormat="1" applyFont="1" applyFill="1" applyBorder="1"/>
    <xf numFmtId="0" fontId="1" fillId="0" borderId="39" xfId="0" applyFont="1" applyBorder="1"/>
    <xf numFmtId="3" fontId="1" fillId="0" borderId="40" xfId="0" applyNumberFormat="1" applyFont="1" applyBorder="1"/>
    <xf numFmtId="3" fontId="7" fillId="0" borderId="11" xfId="0" applyNumberFormat="1" applyFont="1" applyBorder="1"/>
    <xf numFmtId="0" fontId="1" fillId="0" borderId="49" xfId="0" applyFont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50" xfId="0" applyNumberFormat="1" applyFont="1" applyBorder="1"/>
    <xf numFmtId="3" fontId="1" fillId="0" borderId="51" xfId="0" applyNumberFormat="1" applyFont="1" applyBorder="1"/>
    <xf numFmtId="3" fontId="1" fillId="0" borderId="52" xfId="0" applyNumberFormat="1" applyFont="1" applyBorder="1"/>
    <xf numFmtId="0" fontId="6" fillId="2" borderId="53" xfId="0" applyFont="1" applyFill="1" applyBorder="1"/>
    <xf numFmtId="0" fontId="1" fillId="3" borderId="53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Heni/jkv/2020.%20El&#337;terjeszt&#233;sek/2020.06.30/J&#250;nius/2.Z&#225;rsz&#225;mad&#225;s%202019/2019.%20&#233;vi%20besz&#225;mol&#243;%201-3.%20mell&#233;klet%20TISZAGYULAH&#193;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rleg"/>
      <sheetName val="Bevételek"/>
      <sheetName val="Kiadások"/>
    </sheetNames>
    <sheetDataSet>
      <sheetData sheetId="0"/>
      <sheetData sheetId="1">
        <row r="11">
          <cell r="M11">
            <v>124350820</v>
          </cell>
          <cell r="N11">
            <v>137220552</v>
          </cell>
          <cell r="O11">
            <v>142377699</v>
          </cell>
        </row>
        <row r="15">
          <cell r="M15">
            <v>8400000</v>
          </cell>
          <cell r="N15">
            <v>8900000</v>
          </cell>
          <cell r="O15">
            <v>10541684</v>
          </cell>
        </row>
        <row r="23">
          <cell r="M23">
            <v>22978000</v>
          </cell>
          <cell r="N23">
            <v>28522178</v>
          </cell>
          <cell r="O23">
            <v>32812088</v>
          </cell>
        </row>
        <row r="24">
          <cell r="M24">
            <v>0</v>
          </cell>
          <cell r="N24">
            <v>0</v>
          </cell>
          <cell r="O24">
            <v>0</v>
          </cell>
        </row>
        <row r="27">
          <cell r="M27">
            <v>32073728</v>
          </cell>
          <cell r="N27">
            <v>62054643</v>
          </cell>
          <cell r="O27">
            <v>41673549</v>
          </cell>
        </row>
        <row r="28">
          <cell r="M28">
            <v>0</v>
          </cell>
          <cell r="N28">
            <v>0</v>
          </cell>
          <cell r="O28">
            <v>12316</v>
          </cell>
        </row>
        <row r="29">
          <cell r="M29">
            <v>0</v>
          </cell>
          <cell r="N29">
            <v>0</v>
          </cell>
          <cell r="O29">
            <v>0</v>
          </cell>
        </row>
        <row r="33">
          <cell r="M33">
            <v>0</v>
          </cell>
          <cell r="N33">
            <v>0</v>
          </cell>
          <cell r="O33">
            <v>0</v>
          </cell>
        </row>
        <row r="37">
          <cell r="M37">
            <v>0</v>
          </cell>
          <cell r="N37">
            <v>0</v>
          </cell>
          <cell r="O37">
            <v>0</v>
          </cell>
        </row>
      </sheetData>
      <sheetData sheetId="2">
        <row r="11">
          <cell r="M11">
            <v>58129002</v>
          </cell>
          <cell r="N11">
            <v>61704812</v>
          </cell>
          <cell r="O11">
            <v>59746576</v>
          </cell>
        </row>
        <row r="12">
          <cell r="M12">
            <v>8871953</v>
          </cell>
          <cell r="N12">
            <v>9548963</v>
          </cell>
          <cell r="O12">
            <v>9147380</v>
          </cell>
        </row>
        <row r="13">
          <cell r="M13">
            <v>105924010</v>
          </cell>
          <cell r="N13">
            <v>100529699</v>
          </cell>
          <cell r="O13">
            <v>93424070</v>
          </cell>
        </row>
        <row r="14">
          <cell r="M14">
            <v>800000</v>
          </cell>
          <cell r="N14">
            <v>1100000</v>
          </cell>
          <cell r="O14">
            <v>1021110</v>
          </cell>
        </row>
        <row r="27">
          <cell r="M27">
            <v>7271000</v>
          </cell>
          <cell r="N27">
            <v>25834931</v>
          </cell>
          <cell r="O27">
            <v>20241314</v>
          </cell>
        </row>
        <row r="39">
          <cell r="M39">
            <v>39753806</v>
          </cell>
          <cell r="N39">
            <v>37553806</v>
          </cell>
          <cell r="O39">
            <v>12365402</v>
          </cell>
        </row>
        <row r="40">
          <cell r="M40">
            <v>16257512</v>
          </cell>
          <cell r="N40">
            <v>48428426</v>
          </cell>
          <cell r="O40">
            <v>16653256</v>
          </cell>
        </row>
        <row r="41">
          <cell r="M41">
            <v>0</v>
          </cell>
          <cell r="N41">
            <v>10001</v>
          </cell>
          <cell r="O41">
            <v>10001</v>
          </cell>
        </row>
        <row r="45">
          <cell r="M45">
            <v>0</v>
          </cell>
          <cell r="N45">
            <v>0</v>
          </cell>
          <cell r="O45">
            <v>0</v>
          </cell>
        </row>
        <row r="46">
          <cell r="M46">
            <v>0</v>
          </cell>
          <cell r="N46">
            <v>0</v>
          </cell>
          <cell r="O46">
            <v>0</v>
          </cell>
        </row>
        <row r="47">
          <cell r="M47">
            <v>0</v>
          </cell>
          <cell r="N47">
            <v>0</v>
          </cell>
          <cell r="O47">
            <v>0</v>
          </cell>
        </row>
        <row r="48">
          <cell r="M48">
            <v>0</v>
          </cell>
          <cell r="N48">
            <v>0</v>
          </cell>
          <cell r="O48">
            <v>0</v>
          </cell>
        </row>
        <row r="49">
          <cell r="M49">
            <v>0</v>
          </cell>
          <cell r="N49">
            <v>0</v>
          </cell>
          <cell r="O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7FCF1-0596-49F7-89F3-40AC70F022DB}">
  <sheetPr>
    <pageSetUpPr fitToPage="1"/>
  </sheetPr>
  <dimension ref="A1:S614"/>
  <sheetViews>
    <sheetView tabSelected="1" view="pageLayout" zoomScaleNormal="100" workbookViewId="0">
      <selection activeCell="B7" sqref="B7:O7"/>
    </sheetView>
  </sheetViews>
  <sheetFormatPr defaultRowHeight="12.75" x14ac:dyDescent="0.2"/>
  <cols>
    <col min="1" max="1" width="4.7109375" style="1" customWidth="1"/>
    <col min="2" max="2" width="1.7109375" style="2" customWidth="1"/>
    <col min="3" max="3" width="54" style="2" customWidth="1"/>
    <col min="4" max="4" width="12.28515625" style="2" customWidth="1"/>
    <col min="5" max="5" width="11.28515625" style="2" customWidth="1"/>
    <col min="6" max="6" width="11.42578125" style="2" customWidth="1"/>
    <col min="7" max="7" width="11.28515625" style="2" customWidth="1"/>
    <col min="8" max="8" width="6.42578125" style="3" customWidth="1"/>
    <col min="9" max="9" width="1.7109375" style="2" customWidth="1"/>
    <col min="10" max="10" width="52.7109375" style="2" customWidth="1"/>
    <col min="11" max="11" width="11.42578125" style="2" customWidth="1"/>
    <col min="12" max="13" width="11.85546875" style="2" customWidth="1"/>
    <col min="14" max="14" width="10.85546875" style="2" customWidth="1"/>
    <col min="15" max="15" width="6.85546875" style="3" customWidth="1"/>
    <col min="16" max="16" width="9.140625" style="2"/>
    <col min="17" max="17" width="9.140625" style="2" hidden="1" customWidth="1"/>
    <col min="18" max="256" width="9.140625" style="2"/>
    <col min="257" max="257" width="4.7109375" style="2" customWidth="1"/>
    <col min="258" max="258" width="1.7109375" style="2" customWidth="1"/>
    <col min="259" max="259" width="54" style="2" customWidth="1"/>
    <col min="260" max="260" width="12.28515625" style="2" customWidth="1"/>
    <col min="261" max="261" width="11.28515625" style="2" customWidth="1"/>
    <col min="262" max="262" width="11.42578125" style="2" customWidth="1"/>
    <col min="263" max="263" width="11.28515625" style="2" customWidth="1"/>
    <col min="264" max="264" width="6.42578125" style="2" customWidth="1"/>
    <col min="265" max="265" width="1.7109375" style="2" customWidth="1"/>
    <col min="266" max="266" width="52.7109375" style="2" customWidth="1"/>
    <col min="267" max="267" width="11.42578125" style="2" customWidth="1"/>
    <col min="268" max="269" width="11.85546875" style="2" customWidth="1"/>
    <col min="270" max="270" width="10.85546875" style="2" customWidth="1"/>
    <col min="271" max="271" width="6.85546875" style="2" customWidth="1"/>
    <col min="272" max="272" width="9.140625" style="2"/>
    <col min="273" max="273" width="0" style="2" hidden="1" customWidth="1"/>
    <col min="274" max="512" width="9.140625" style="2"/>
    <col min="513" max="513" width="4.7109375" style="2" customWidth="1"/>
    <col min="514" max="514" width="1.7109375" style="2" customWidth="1"/>
    <col min="515" max="515" width="54" style="2" customWidth="1"/>
    <col min="516" max="516" width="12.28515625" style="2" customWidth="1"/>
    <col min="517" max="517" width="11.28515625" style="2" customWidth="1"/>
    <col min="518" max="518" width="11.42578125" style="2" customWidth="1"/>
    <col min="519" max="519" width="11.28515625" style="2" customWidth="1"/>
    <col min="520" max="520" width="6.42578125" style="2" customWidth="1"/>
    <col min="521" max="521" width="1.7109375" style="2" customWidth="1"/>
    <col min="522" max="522" width="52.7109375" style="2" customWidth="1"/>
    <col min="523" max="523" width="11.42578125" style="2" customWidth="1"/>
    <col min="524" max="525" width="11.85546875" style="2" customWidth="1"/>
    <col min="526" max="526" width="10.85546875" style="2" customWidth="1"/>
    <col min="527" max="527" width="6.85546875" style="2" customWidth="1"/>
    <col min="528" max="528" width="9.140625" style="2"/>
    <col min="529" max="529" width="0" style="2" hidden="1" customWidth="1"/>
    <col min="530" max="768" width="9.140625" style="2"/>
    <col min="769" max="769" width="4.7109375" style="2" customWidth="1"/>
    <col min="770" max="770" width="1.7109375" style="2" customWidth="1"/>
    <col min="771" max="771" width="54" style="2" customWidth="1"/>
    <col min="772" max="772" width="12.28515625" style="2" customWidth="1"/>
    <col min="773" max="773" width="11.28515625" style="2" customWidth="1"/>
    <col min="774" max="774" width="11.42578125" style="2" customWidth="1"/>
    <col min="775" max="775" width="11.28515625" style="2" customWidth="1"/>
    <col min="776" max="776" width="6.42578125" style="2" customWidth="1"/>
    <col min="777" max="777" width="1.7109375" style="2" customWidth="1"/>
    <col min="778" max="778" width="52.7109375" style="2" customWidth="1"/>
    <col min="779" max="779" width="11.42578125" style="2" customWidth="1"/>
    <col min="780" max="781" width="11.85546875" style="2" customWidth="1"/>
    <col min="782" max="782" width="10.85546875" style="2" customWidth="1"/>
    <col min="783" max="783" width="6.85546875" style="2" customWidth="1"/>
    <col min="784" max="784" width="9.140625" style="2"/>
    <col min="785" max="785" width="0" style="2" hidden="1" customWidth="1"/>
    <col min="786" max="1024" width="9.140625" style="2"/>
    <col min="1025" max="1025" width="4.7109375" style="2" customWidth="1"/>
    <col min="1026" max="1026" width="1.7109375" style="2" customWidth="1"/>
    <col min="1027" max="1027" width="54" style="2" customWidth="1"/>
    <col min="1028" max="1028" width="12.28515625" style="2" customWidth="1"/>
    <col min="1029" max="1029" width="11.28515625" style="2" customWidth="1"/>
    <col min="1030" max="1030" width="11.42578125" style="2" customWidth="1"/>
    <col min="1031" max="1031" width="11.28515625" style="2" customWidth="1"/>
    <col min="1032" max="1032" width="6.42578125" style="2" customWidth="1"/>
    <col min="1033" max="1033" width="1.7109375" style="2" customWidth="1"/>
    <col min="1034" max="1034" width="52.7109375" style="2" customWidth="1"/>
    <col min="1035" max="1035" width="11.42578125" style="2" customWidth="1"/>
    <col min="1036" max="1037" width="11.85546875" style="2" customWidth="1"/>
    <col min="1038" max="1038" width="10.85546875" style="2" customWidth="1"/>
    <col min="1039" max="1039" width="6.85546875" style="2" customWidth="1"/>
    <col min="1040" max="1040" width="9.140625" style="2"/>
    <col min="1041" max="1041" width="0" style="2" hidden="1" customWidth="1"/>
    <col min="1042" max="1280" width="9.140625" style="2"/>
    <col min="1281" max="1281" width="4.7109375" style="2" customWidth="1"/>
    <col min="1282" max="1282" width="1.7109375" style="2" customWidth="1"/>
    <col min="1283" max="1283" width="54" style="2" customWidth="1"/>
    <col min="1284" max="1284" width="12.28515625" style="2" customWidth="1"/>
    <col min="1285" max="1285" width="11.28515625" style="2" customWidth="1"/>
    <col min="1286" max="1286" width="11.42578125" style="2" customWidth="1"/>
    <col min="1287" max="1287" width="11.28515625" style="2" customWidth="1"/>
    <col min="1288" max="1288" width="6.42578125" style="2" customWidth="1"/>
    <col min="1289" max="1289" width="1.7109375" style="2" customWidth="1"/>
    <col min="1290" max="1290" width="52.7109375" style="2" customWidth="1"/>
    <col min="1291" max="1291" width="11.42578125" style="2" customWidth="1"/>
    <col min="1292" max="1293" width="11.85546875" style="2" customWidth="1"/>
    <col min="1294" max="1294" width="10.85546875" style="2" customWidth="1"/>
    <col min="1295" max="1295" width="6.85546875" style="2" customWidth="1"/>
    <col min="1296" max="1296" width="9.140625" style="2"/>
    <col min="1297" max="1297" width="0" style="2" hidden="1" customWidth="1"/>
    <col min="1298" max="1536" width="9.140625" style="2"/>
    <col min="1537" max="1537" width="4.7109375" style="2" customWidth="1"/>
    <col min="1538" max="1538" width="1.7109375" style="2" customWidth="1"/>
    <col min="1539" max="1539" width="54" style="2" customWidth="1"/>
    <col min="1540" max="1540" width="12.28515625" style="2" customWidth="1"/>
    <col min="1541" max="1541" width="11.28515625" style="2" customWidth="1"/>
    <col min="1542" max="1542" width="11.42578125" style="2" customWidth="1"/>
    <col min="1543" max="1543" width="11.28515625" style="2" customWidth="1"/>
    <col min="1544" max="1544" width="6.42578125" style="2" customWidth="1"/>
    <col min="1545" max="1545" width="1.7109375" style="2" customWidth="1"/>
    <col min="1546" max="1546" width="52.7109375" style="2" customWidth="1"/>
    <col min="1547" max="1547" width="11.42578125" style="2" customWidth="1"/>
    <col min="1548" max="1549" width="11.85546875" style="2" customWidth="1"/>
    <col min="1550" max="1550" width="10.85546875" style="2" customWidth="1"/>
    <col min="1551" max="1551" width="6.85546875" style="2" customWidth="1"/>
    <col min="1552" max="1552" width="9.140625" style="2"/>
    <col min="1553" max="1553" width="0" style="2" hidden="1" customWidth="1"/>
    <col min="1554" max="1792" width="9.140625" style="2"/>
    <col min="1793" max="1793" width="4.7109375" style="2" customWidth="1"/>
    <col min="1794" max="1794" width="1.7109375" style="2" customWidth="1"/>
    <col min="1795" max="1795" width="54" style="2" customWidth="1"/>
    <col min="1796" max="1796" width="12.28515625" style="2" customWidth="1"/>
    <col min="1797" max="1797" width="11.28515625" style="2" customWidth="1"/>
    <col min="1798" max="1798" width="11.42578125" style="2" customWidth="1"/>
    <col min="1799" max="1799" width="11.28515625" style="2" customWidth="1"/>
    <col min="1800" max="1800" width="6.42578125" style="2" customWidth="1"/>
    <col min="1801" max="1801" width="1.7109375" style="2" customWidth="1"/>
    <col min="1802" max="1802" width="52.7109375" style="2" customWidth="1"/>
    <col min="1803" max="1803" width="11.42578125" style="2" customWidth="1"/>
    <col min="1804" max="1805" width="11.85546875" style="2" customWidth="1"/>
    <col min="1806" max="1806" width="10.85546875" style="2" customWidth="1"/>
    <col min="1807" max="1807" width="6.85546875" style="2" customWidth="1"/>
    <col min="1808" max="1808" width="9.140625" style="2"/>
    <col min="1809" max="1809" width="0" style="2" hidden="1" customWidth="1"/>
    <col min="1810" max="2048" width="9.140625" style="2"/>
    <col min="2049" max="2049" width="4.7109375" style="2" customWidth="1"/>
    <col min="2050" max="2050" width="1.7109375" style="2" customWidth="1"/>
    <col min="2051" max="2051" width="54" style="2" customWidth="1"/>
    <col min="2052" max="2052" width="12.28515625" style="2" customWidth="1"/>
    <col min="2053" max="2053" width="11.28515625" style="2" customWidth="1"/>
    <col min="2054" max="2054" width="11.42578125" style="2" customWidth="1"/>
    <col min="2055" max="2055" width="11.28515625" style="2" customWidth="1"/>
    <col min="2056" max="2056" width="6.42578125" style="2" customWidth="1"/>
    <col min="2057" max="2057" width="1.7109375" style="2" customWidth="1"/>
    <col min="2058" max="2058" width="52.7109375" style="2" customWidth="1"/>
    <col min="2059" max="2059" width="11.42578125" style="2" customWidth="1"/>
    <col min="2060" max="2061" width="11.85546875" style="2" customWidth="1"/>
    <col min="2062" max="2062" width="10.85546875" style="2" customWidth="1"/>
    <col min="2063" max="2063" width="6.85546875" style="2" customWidth="1"/>
    <col min="2064" max="2064" width="9.140625" style="2"/>
    <col min="2065" max="2065" width="0" style="2" hidden="1" customWidth="1"/>
    <col min="2066" max="2304" width="9.140625" style="2"/>
    <col min="2305" max="2305" width="4.7109375" style="2" customWidth="1"/>
    <col min="2306" max="2306" width="1.7109375" style="2" customWidth="1"/>
    <col min="2307" max="2307" width="54" style="2" customWidth="1"/>
    <col min="2308" max="2308" width="12.28515625" style="2" customWidth="1"/>
    <col min="2309" max="2309" width="11.28515625" style="2" customWidth="1"/>
    <col min="2310" max="2310" width="11.42578125" style="2" customWidth="1"/>
    <col min="2311" max="2311" width="11.28515625" style="2" customWidth="1"/>
    <col min="2312" max="2312" width="6.42578125" style="2" customWidth="1"/>
    <col min="2313" max="2313" width="1.7109375" style="2" customWidth="1"/>
    <col min="2314" max="2314" width="52.7109375" style="2" customWidth="1"/>
    <col min="2315" max="2315" width="11.42578125" style="2" customWidth="1"/>
    <col min="2316" max="2317" width="11.85546875" style="2" customWidth="1"/>
    <col min="2318" max="2318" width="10.85546875" style="2" customWidth="1"/>
    <col min="2319" max="2319" width="6.85546875" style="2" customWidth="1"/>
    <col min="2320" max="2320" width="9.140625" style="2"/>
    <col min="2321" max="2321" width="0" style="2" hidden="1" customWidth="1"/>
    <col min="2322" max="2560" width="9.140625" style="2"/>
    <col min="2561" max="2561" width="4.7109375" style="2" customWidth="1"/>
    <col min="2562" max="2562" width="1.7109375" style="2" customWidth="1"/>
    <col min="2563" max="2563" width="54" style="2" customWidth="1"/>
    <col min="2564" max="2564" width="12.28515625" style="2" customWidth="1"/>
    <col min="2565" max="2565" width="11.28515625" style="2" customWidth="1"/>
    <col min="2566" max="2566" width="11.42578125" style="2" customWidth="1"/>
    <col min="2567" max="2567" width="11.28515625" style="2" customWidth="1"/>
    <col min="2568" max="2568" width="6.42578125" style="2" customWidth="1"/>
    <col min="2569" max="2569" width="1.7109375" style="2" customWidth="1"/>
    <col min="2570" max="2570" width="52.7109375" style="2" customWidth="1"/>
    <col min="2571" max="2571" width="11.42578125" style="2" customWidth="1"/>
    <col min="2572" max="2573" width="11.85546875" style="2" customWidth="1"/>
    <col min="2574" max="2574" width="10.85546875" style="2" customWidth="1"/>
    <col min="2575" max="2575" width="6.85546875" style="2" customWidth="1"/>
    <col min="2576" max="2576" width="9.140625" style="2"/>
    <col min="2577" max="2577" width="0" style="2" hidden="1" customWidth="1"/>
    <col min="2578" max="2816" width="9.140625" style="2"/>
    <col min="2817" max="2817" width="4.7109375" style="2" customWidth="1"/>
    <col min="2818" max="2818" width="1.7109375" style="2" customWidth="1"/>
    <col min="2819" max="2819" width="54" style="2" customWidth="1"/>
    <col min="2820" max="2820" width="12.28515625" style="2" customWidth="1"/>
    <col min="2821" max="2821" width="11.28515625" style="2" customWidth="1"/>
    <col min="2822" max="2822" width="11.42578125" style="2" customWidth="1"/>
    <col min="2823" max="2823" width="11.28515625" style="2" customWidth="1"/>
    <col min="2824" max="2824" width="6.42578125" style="2" customWidth="1"/>
    <col min="2825" max="2825" width="1.7109375" style="2" customWidth="1"/>
    <col min="2826" max="2826" width="52.7109375" style="2" customWidth="1"/>
    <col min="2827" max="2827" width="11.42578125" style="2" customWidth="1"/>
    <col min="2828" max="2829" width="11.85546875" style="2" customWidth="1"/>
    <col min="2830" max="2830" width="10.85546875" style="2" customWidth="1"/>
    <col min="2831" max="2831" width="6.85546875" style="2" customWidth="1"/>
    <col min="2832" max="2832" width="9.140625" style="2"/>
    <col min="2833" max="2833" width="0" style="2" hidden="1" customWidth="1"/>
    <col min="2834" max="3072" width="9.140625" style="2"/>
    <col min="3073" max="3073" width="4.7109375" style="2" customWidth="1"/>
    <col min="3074" max="3074" width="1.7109375" style="2" customWidth="1"/>
    <col min="3075" max="3075" width="54" style="2" customWidth="1"/>
    <col min="3076" max="3076" width="12.28515625" style="2" customWidth="1"/>
    <col min="3077" max="3077" width="11.28515625" style="2" customWidth="1"/>
    <col min="3078" max="3078" width="11.42578125" style="2" customWidth="1"/>
    <col min="3079" max="3079" width="11.28515625" style="2" customWidth="1"/>
    <col min="3080" max="3080" width="6.42578125" style="2" customWidth="1"/>
    <col min="3081" max="3081" width="1.7109375" style="2" customWidth="1"/>
    <col min="3082" max="3082" width="52.7109375" style="2" customWidth="1"/>
    <col min="3083" max="3083" width="11.42578125" style="2" customWidth="1"/>
    <col min="3084" max="3085" width="11.85546875" style="2" customWidth="1"/>
    <col min="3086" max="3086" width="10.85546875" style="2" customWidth="1"/>
    <col min="3087" max="3087" width="6.85546875" style="2" customWidth="1"/>
    <col min="3088" max="3088" width="9.140625" style="2"/>
    <col min="3089" max="3089" width="0" style="2" hidden="1" customWidth="1"/>
    <col min="3090" max="3328" width="9.140625" style="2"/>
    <col min="3329" max="3329" width="4.7109375" style="2" customWidth="1"/>
    <col min="3330" max="3330" width="1.7109375" style="2" customWidth="1"/>
    <col min="3331" max="3331" width="54" style="2" customWidth="1"/>
    <col min="3332" max="3332" width="12.28515625" style="2" customWidth="1"/>
    <col min="3333" max="3333" width="11.28515625" style="2" customWidth="1"/>
    <col min="3334" max="3334" width="11.42578125" style="2" customWidth="1"/>
    <col min="3335" max="3335" width="11.28515625" style="2" customWidth="1"/>
    <col min="3336" max="3336" width="6.42578125" style="2" customWidth="1"/>
    <col min="3337" max="3337" width="1.7109375" style="2" customWidth="1"/>
    <col min="3338" max="3338" width="52.7109375" style="2" customWidth="1"/>
    <col min="3339" max="3339" width="11.42578125" style="2" customWidth="1"/>
    <col min="3340" max="3341" width="11.85546875" style="2" customWidth="1"/>
    <col min="3342" max="3342" width="10.85546875" style="2" customWidth="1"/>
    <col min="3343" max="3343" width="6.85546875" style="2" customWidth="1"/>
    <col min="3344" max="3344" width="9.140625" style="2"/>
    <col min="3345" max="3345" width="0" style="2" hidden="1" customWidth="1"/>
    <col min="3346" max="3584" width="9.140625" style="2"/>
    <col min="3585" max="3585" width="4.7109375" style="2" customWidth="1"/>
    <col min="3586" max="3586" width="1.7109375" style="2" customWidth="1"/>
    <col min="3587" max="3587" width="54" style="2" customWidth="1"/>
    <col min="3588" max="3588" width="12.28515625" style="2" customWidth="1"/>
    <col min="3589" max="3589" width="11.28515625" style="2" customWidth="1"/>
    <col min="3590" max="3590" width="11.42578125" style="2" customWidth="1"/>
    <col min="3591" max="3591" width="11.28515625" style="2" customWidth="1"/>
    <col min="3592" max="3592" width="6.42578125" style="2" customWidth="1"/>
    <col min="3593" max="3593" width="1.7109375" style="2" customWidth="1"/>
    <col min="3594" max="3594" width="52.7109375" style="2" customWidth="1"/>
    <col min="3595" max="3595" width="11.42578125" style="2" customWidth="1"/>
    <col min="3596" max="3597" width="11.85546875" style="2" customWidth="1"/>
    <col min="3598" max="3598" width="10.85546875" style="2" customWidth="1"/>
    <col min="3599" max="3599" width="6.85546875" style="2" customWidth="1"/>
    <col min="3600" max="3600" width="9.140625" style="2"/>
    <col min="3601" max="3601" width="0" style="2" hidden="1" customWidth="1"/>
    <col min="3602" max="3840" width="9.140625" style="2"/>
    <col min="3841" max="3841" width="4.7109375" style="2" customWidth="1"/>
    <col min="3842" max="3842" width="1.7109375" style="2" customWidth="1"/>
    <col min="3843" max="3843" width="54" style="2" customWidth="1"/>
    <col min="3844" max="3844" width="12.28515625" style="2" customWidth="1"/>
    <col min="3845" max="3845" width="11.28515625" style="2" customWidth="1"/>
    <col min="3846" max="3846" width="11.42578125" style="2" customWidth="1"/>
    <col min="3847" max="3847" width="11.28515625" style="2" customWidth="1"/>
    <col min="3848" max="3848" width="6.42578125" style="2" customWidth="1"/>
    <col min="3849" max="3849" width="1.7109375" style="2" customWidth="1"/>
    <col min="3850" max="3850" width="52.7109375" style="2" customWidth="1"/>
    <col min="3851" max="3851" width="11.42578125" style="2" customWidth="1"/>
    <col min="3852" max="3853" width="11.85546875" style="2" customWidth="1"/>
    <col min="3854" max="3854" width="10.85546875" style="2" customWidth="1"/>
    <col min="3855" max="3855" width="6.85546875" style="2" customWidth="1"/>
    <col min="3856" max="3856" width="9.140625" style="2"/>
    <col min="3857" max="3857" width="0" style="2" hidden="1" customWidth="1"/>
    <col min="3858" max="4096" width="9.140625" style="2"/>
    <col min="4097" max="4097" width="4.7109375" style="2" customWidth="1"/>
    <col min="4098" max="4098" width="1.7109375" style="2" customWidth="1"/>
    <col min="4099" max="4099" width="54" style="2" customWidth="1"/>
    <col min="4100" max="4100" width="12.28515625" style="2" customWidth="1"/>
    <col min="4101" max="4101" width="11.28515625" style="2" customWidth="1"/>
    <col min="4102" max="4102" width="11.42578125" style="2" customWidth="1"/>
    <col min="4103" max="4103" width="11.28515625" style="2" customWidth="1"/>
    <col min="4104" max="4104" width="6.42578125" style="2" customWidth="1"/>
    <col min="4105" max="4105" width="1.7109375" style="2" customWidth="1"/>
    <col min="4106" max="4106" width="52.7109375" style="2" customWidth="1"/>
    <col min="4107" max="4107" width="11.42578125" style="2" customWidth="1"/>
    <col min="4108" max="4109" width="11.85546875" style="2" customWidth="1"/>
    <col min="4110" max="4110" width="10.85546875" style="2" customWidth="1"/>
    <col min="4111" max="4111" width="6.85546875" style="2" customWidth="1"/>
    <col min="4112" max="4112" width="9.140625" style="2"/>
    <col min="4113" max="4113" width="0" style="2" hidden="1" customWidth="1"/>
    <col min="4114" max="4352" width="9.140625" style="2"/>
    <col min="4353" max="4353" width="4.7109375" style="2" customWidth="1"/>
    <col min="4354" max="4354" width="1.7109375" style="2" customWidth="1"/>
    <col min="4355" max="4355" width="54" style="2" customWidth="1"/>
    <col min="4356" max="4356" width="12.28515625" style="2" customWidth="1"/>
    <col min="4357" max="4357" width="11.28515625" style="2" customWidth="1"/>
    <col min="4358" max="4358" width="11.42578125" style="2" customWidth="1"/>
    <col min="4359" max="4359" width="11.28515625" style="2" customWidth="1"/>
    <col min="4360" max="4360" width="6.42578125" style="2" customWidth="1"/>
    <col min="4361" max="4361" width="1.7109375" style="2" customWidth="1"/>
    <col min="4362" max="4362" width="52.7109375" style="2" customWidth="1"/>
    <col min="4363" max="4363" width="11.42578125" style="2" customWidth="1"/>
    <col min="4364" max="4365" width="11.85546875" style="2" customWidth="1"/>
    <col min="4366" max="4366" width="10.85546875" style="2" customWidth="1"/>
    <col min="4367" max="4367" width="6.85546875" style="2" customWidth="1"/>
    <col min="4368" max="4368" width="9.140625" style="2"/>
    <col min="4369" max="4369" width="0" style="2" hidden="1" customWidth="1"/>
    <col min="4370" max="4608" width="9.140625" style="2"/>
    <col min="4609" max="4609" width="4.7109375" style="2" customWidth="1"/>
    <col min="4610" max="4610" width="1.7109375" style="2" customWidth="1"/>
    <col min="4611" max="4611" width="54" style="2" customWidth="1"/>
    <col min="4612" max="4612" width="12.28515625" style="2" customWidth="1"/>
    <col min="4613" max="4613" width="11.28515625" style="2" customWidth="1"/>
    <col min="4614" max="4614" width="11.42578125" style="2" customWidth="1"/>
    <col min="4615" max="4615" width="11.28515625" style="2" customWidth="1"/>
    <col min="4616" max="4616" width="6.42578125" style="2" customWidth="1"/>
    <col min="4617" max="4617" width="1.7109375" style="2" customWidth="1"/>
    <col min="4618" max="4618" width="52.7109375" style="2" customWidth="1"/>
    <col min="4619" max="4619" width="11.42578125" style="2" customWidth="1"/>
    <col min="4620" max="4621" width="11.85546875" style="2" customWidth="1"/>
    <col min="4622" max="4622" width="10.85546875" style="2" customWidth="1"/>
    <col min="4623" max="4623" width="6.85546875" style="2" customWidth="1"/>
    <col min="4624" max="4624" width="9.140625" style="2"/>
    <col min="4625" max="4625" width="0" style="2" hidden="1" customWidth="1"/>
    <col min="4626" max="4864" width="9.140625" style="2"/>
    <col min="4865" max="4865" width="4.7109375" style="2" customWidth="1"/>
    <col min="4866" max="4866" width="1.7109375" style="2" customWidth="1"/>
    <col min="4867" max="4867" width="54" style="2" customWidth="1"/>
    <col min="4868" max="4868" width="12.28515625" style="2" customWidth="1"/>
    <col min="4869" max="4869" width="11.28515625" style="2" customWidth="1"/>
    <col min="4870" max="4870" width="11.42578125" style="2" customWidth="1"/>
    <col min="4871" max="4871" width="11.28515625" style="2" customWidth="1"/>
    <col min="4872" max="4872" width="6.42578125" style="2" customWidth="1"/>
    <col min="4873" max="4873" width="1.7109375" style="2" customWidth="1"/>
    <col min="4874" max="4874" width="52.7109375" style="2" customWidth="1"/>
    <col min="4875" max="4875" width="11.42578125" style="2" customWidth="1"/>
    <col min="4876" max="4877" width="11.85546875" style="2" customWidth="1"/>
    <col min="4878" max="4878" width="10.85546875" style="2" customWidth="1"/>
    <col min="4879" max="4879" width="6.85546875" style="2" customWidth="1"/>
    <col min="4880" max="4880" width="9.140625" style="2"/>
    <col min="4881" max="4881" width="0" style="2" hidden="1" customWidth="1"/>
    <col min="4882" max="5120" width="9.140625" style="2"/>
    <col min="5121" max="5121" width="4.7109375" style="2" customWidth="1"/>
    <col min="5122" max="5122" width="1.7109375" style="2" customWidth="1"/>
    <col min="5123" max="5123" width="54" style="2" customWidth="1"/>
    <col min="5124" max="5124" width="12.28515625" style="2" customWidth="1"/>
    <col min="5125" max="5125" width="11.28515625" style="2" customWidth="1"/>
    <col min="5126" max="5126" width="11.42578125" style="2" customWidth="1"/>
    <col min="5127" max="5127" width="11.28515625" style="2" customWidth="1"/>
    <col min="5128" max="5128" width="6.42578125" style="2" customWidth="1"/>
    <col min="5129" max="5129" width="1.7109375" style="2" customWidth="1"/>
    <col min="5130" max="5130" width="52.7109375" style="2" customWidth="1"/>
    <col min="5131" max="5131" width="11.42578125" style="2" customWidth="1"/>
    <col min="5132" max="5133" width="11.85546875" style="2" customWidth="1"/>
    <col min="5134" max="5134" width="10.85546875" style="2" customWidth="1"/>
    <col min="5135" max="5135" width="6.85546875" style="2" customWidth="1"/>
    <col min="5136" max="5136" width="9.140625" style="2"/>
    <col min="5137" max="5137" width="0" style="2" hidden="1" customWidth="1"/>
    <col min="5138" max="5376" width="9.140625" style="2"/>
    <col min="5377" max="5377" width="4.7109375" style="2" customWidth="1"/>
    <col min="5378" max="5378" width="1.7109375" style="2" customWidth="1"/>
    <col min="5379" max="5379" width="54" style="2" customWidth="1"/>
    <col min="5380" max="5380" width="12.28515625" style="2" customWidth="1"/>
    <col min="5381" max="5381" width="11.28515625" style="2" customWidth="1"/>
    <col min="5382" max="5382" width="11.42578125" style="2" customWidth="1"/>
    <col min="5383" max="5383" width="11.28515625" style="2" customWidth="1"/>
    <col min="5384" max="5384" width="6.42578125" style="2" customWidth="1"/>
    <col min="5385" max="5385" width="1.7109375" style="2" customWidth="1"/>
    <col min="5386" max="5386" width="52.7109375" style="2" customWidth="1"/>
    <col min="5387" max="5387" width="11.42578125" style="2" customWidth="1"/>
    <col min="5388" max="5389" width="11.85546875" style="2" customWidth="1"/>
    <col min="5390" max="5390" width="10.85546875" style="2" customWidth="1"/>
    <col min="5391" max="5391" width="6.85546875" style="2" customWidth="1"/>
    <col min="5392" max="5392" width="9.140625" style="2"/>
    <col min="5393" max="5393" width="0" style="2" hidden="1" customWidth="1"/>
    <col min="5394" max="5632" width="9.140625" style="2"/>
    <col min="5633" max="5633" width="4.7109375" style="2" customWidth="1"/>
    <col min="5634" max="5634" width="1.7109375" style="2" customWidth="1"/>
    <col min="5635" max="5635" width="54" style="2" customWidth="1"/>
    <col min="5636" max="5636" width="12.28515625" style="2" customWidth="1"/>
    <col min="5637" max="5637" width="11.28515625" style="2" customWidth="1"/>
    <col min="5638" max="5638" width="11.42578125" style="2" customWidth="1"/>
    <col min="5639" max="5639" width="11.28515625" style="2" customWidth="1"/>
    <col min="5640" max="5640" width="6.42578125" style="2" customWidth="1"/>
    <col min="5641" max="5641" width="1.7109375" style="2" customWidth="1"/>
    <col min="5642" max="5642" width="52.7109375" style="2" customWidth="1"/>
    <col min="5643" max="5643" width="11.42578125" style="2" customWidth="1"/>
    <col min="5644" max="5645" width="11.85546875" style="2" customWidth="1"/>
    <col min="5646" max="5646" width="10.85546875" style="2" customWidth="1"/>
    <col min="5647" max="5647" width="6.85546875" style="2" customWidth="1"/>
    <col min="5648" max="5648" width="9.140625" style="2"/>
    <col min="5649" max="5649" width="0" style="2" hidden="1" customWidth="1"/>
    <col min="5650" max="5888" width="9.140625" style="2"/>
    <col min="5889" max="5889" width="4.7109375" style="2" customWidth="1"/>
    <col min="5890" max="5890" width="1.7109375" style="2" customWidth="1"/>
    <col min="5891" max="5891" width="54" style="2" customWidth="1"/>
    <col min="5892" max="5892" width="12.28515625" style="2" customWidth="1"/>
    <col min="5893" max="5893" width="11.28515625" style="2" customWidth="1"/>
    <col min="5894" max="5894" width="11.42578125" style="2" customWidth="1"/>
    <col min="5895" max="5895" width="11.28515625" style="2" customWidth="1"/>
    <col min="5896" max="5896" width="6.42578125" style="2" customWidth="1"/>
    <col min="5897" max="5897" width="1.7109375" style="2" customWidth="1"/>
    <col min="5898" max="5898" width="52.7109375" style="2" customWidth="1"/>
    <col min="5899" max="5899" width="11.42578125" style="2" customWidth="1"/>
    <col min="5900" max="5901" width="11.85546875" style="2" customWidth="1"/>
    <col min="5902" max="5902" width="10.85546875" style="2" customWidth="1"/>
    <col min="5903" max="5903" width="6.85546875" style="2" customWidth="1"/>
    <col min="5904" max="5904" width="9.140625" style="2"/>
    <col min="5905" max="5905" width="0" style="2" hidden="1" customWidth="1"/>
    <col min="5906" max="6144" width="9.140625" style="2"/>
    <col min="6145" max="6145" width="4.7109375" style="2" customWidth="1"/>
    <col min="6146" max="6146" width="1.7109375" style="2" customWidth="1"/>
    <col min="6147" max="6147" width="54" style="2" customWidth="1"/>
    <col min="6148" max="6148" width="12.28515625" style="2" customWidth="1"/>
    <col min="6149" max="6149" width="11.28515625" style="2" customWidth="1"/>
    <col min="6150" max="6150" width="11.42578125" style="2" customWidth="1"/>
    <col min="6151" max="6151" width="11.28515625" style="2" customWidth="1"/>
    <col min="6152" max="6152" width="6.42578125" style="2" customWidth="1"/>
    <col min="6153" max="6153" width="1.7109375" style="2" customWidth="1"/>
    <col min="6154" max="6154" width="52.7109375" style="2" customWidth="1"/>
    <col min="6155" max="6155" width="11.42578125" style="2" customWidth="1"/>
    <col min="6156" max="6157" width="11.85546875" style="2" customWidth="1"/>
    <col min="6158" max="6158" width="10.85546875" style="2" customWidth="1"/>
    <col min="6159" max="6159" width="6.85546875" style="2" customWidth="1"/>
    <col min="6160" max="6160" width="9.140625" style="2"/>
    <col min="6161" max="6161" width="0" style="2" hidden="1" customWidth="1"/>
    <col min="6162" max="6400" width="9.140625" style="2"/>
    <col min="6401" max="6401" width="4.7109375" style="2" customWidth="1"/>
    <col min="6402" max="6402" width="1.7109375" style="2" customWidth="1"/>
    <col min="6403" max="6403" width="54" style="2" customWidth="1"/>
    <col min="6404" max="6404" width="12.28515625" style="2" customWidth="1"/>
    <col min="6405" max="6405" width="11.28515625" style="2" customWidth="1"/>
    <col min="6406" max="6406" width="11.42578125" style="2" customWidth="1"/>
    <col min="6407" max="6407" width="11.28515625" style="2" customWidth="1"/>
    <col min="6408" max="6408" width="6.42578125" style="2" customWidth="1"/>
    <col min="6409" max="6409" width="1.7109375" style="2" customWidth="1"/>
    <col min="6410" max="6410" width="52.7109375" style="2" customWidth="1"/>
    <col min="6411" max="6411" width="11.42578125" style="2" customWidth="1"/>
    <col min="6412" max="6413" width="11.85546875" style="2" customWidth="1"/>
    <col min="6414" max="6414" width="10.85546875" style="2" customWidth="1"/>
    <col min="6415" max="6415" width="6.85546875" style="2" customWidth="1"/>
    <col min="6416" max="6416" width="9.140625" style="2"/>
    <col min="6417" max="6417" width="0" style="2" hidden="1" customWidth="1"/>
    <col min="6418" max="6656" width="9.140625" style="2"/>
    <col min="6657" max="6657" width="4.7109375" style="2" customWidth="1"/>
    <col min="6658" max="6658" width="1.7109375" style="2" customWidth="1"/>
    <col min="6659" max="6659" width="54" style="2" customWidth="1"/>
    <col min="6660" max="6660" width="12.28515625" style="2" customWidth="1"/>
    <col min="6661" max="6661" width="11.28515625" style="2" customWidth="1"/>
    <col min="6662" max="6662" width="11.42578125" style="2" customWidth="1"/>
    <col min="6663" max="6663" width="11.28515625" style="2" customWidth="1"/>
    <col min="6664" max="6664" width="6.42578125" style="2" customWidth="1"/>
    <col min="6665" max="6665" width="1.7109375" style="2" customWidth="1"/>
    <col min="6666" max="6666" width="52.7109375" style="2" customWidth="1"/>
    <col min="6667" max="6667" width="11.42578125" style="2" customWidth="1"/>
    <col min="6668" max="6669" width="11.85546875" style="2" customWidth="1"/>
    <col min="6670" max="6670" width="10.85546875" style="2" customWidth="1"/>
    <col min="6671" max="6671" width="6.85546875" style="2" customWidth="1"/>
    <col min="6672" max="6672" width="9.140625" style="2"/>
    <col min="6673" max="6673" width="0" style="2" hidden="1" customWidth="1"/>
    <col min="6674" max="6912" width="9.140625" style="2"/>
    <col min="6913" max="6913" width="4.7109375" style="2" customWidth="1"/>
    <col min="6914" max="6914" width="1.7109375" style="2" customWidth="1"/>
    <col min="6915" max="6915" width="54" style="2" customWidth="1"/>
    <col min="6916" max="6916" width="12.28515625" style="2" customWidth="1"/>
    <col min="6917" max="6917" width="11.28515625" style="2" customWidth="1"/>
    <col min="6918" max="6918" width="11.42578125" style="2" customWidth="1"/>
    <col min="6919" max="6919" width="11.28515625" style="2" customWidth="1"/>
    <col min="6920" max="6920" width="6.42578125" style="2" customWidth="1"/>
    <col min="6921" max="6921" width="1.7109375" style="2" customWidth="1"/>
    <col min="6922" max="6922" width="52.7109375" style="2" customWidth="1"/>
    <col min="6923" max="6923" width="11.42578125" style="2" customWidth="1"/>
    <col min="6924" max="6925" width="11.85546875" style="2" customWidth="1"/>
    <col min="6926" max="6926" width="10.85546875" style="2" customWidth="1"/>
    <col min="6927" max="6927" width="6.85546875" style="2" customWidth="1"/>
    <col min="6928" max="6928" width="9.140625" style="2"/>
    <col min="6929" max="6929" width="0" style="2" hidden="1" customWidth="1"/>
    <col min="6930" max="7168" width="9.140625" style="2"/>
    <col min="7169" max="7169" width="4.7109375" style="2" customWidth="1"/>
    <col min="7170" max="7170" width="1.7109375" style="2" customWidth="1"/>
    <col min="7171" max="7171" width="54" style="2" customWidth="1"/>
    <col min="7172" max="7172" width="12.28515625" style="2" customWidth="1"/>
    <col min="7173" max="7173" width="11.28515625" style="2" customWidth="1"/>
    <col min="7174" max="7174" width="11.42578125" style="2" customWidth="1"/>
    <col min="7175" max="7175" width="11.28515625" style="2" customWidth="1"/>
    <col min="7176" max="7176" width="6.42578125" style="2" customWidth="1"/>
    <col min="7177" max="7177" width="1.7109375" style="2" customWidth="1"/>
    <col min="7178" max="7178" width="52.7109375" style="2" customWidth="1"/>
    <col min="7179" max="7179" width="11.42578125" style="2" customWidth="1"/>
    <col min="7180" max="7181" width="11.85546875" style="2" customWidth="1"/>
    <col min="7182" max="7182" width="10.85546875" style="2" customWidth="1"/>
    <col min="7183" max="7183" width="6.85546875" style="2" customWidth="1"/>
    <col min="7184" max="7184" width="9.140625" style="2"/>
    <col min="7185" max="7185" width="0" style="2" hidden="1" customWidth="1"/>
    <col min="7186" max="7424" width="9.140625" style="2"/>
    <col min="7425" max="7425" width="4.7109375" style="2" customWidth="1"/>
    <col min="7426" max="7426" width="1.7109375" style="2" customWidth="1"/>
    <col min="7427" max="7427" width="54" style="2" customWidth="1"/>
    <col min="7428" max="7428" width="12.28515625" style="2" customWidth="1"/>
    <col min="7429" max="7429" width="11.28515625" style="2" customWidth="1"/>
    <col min="7430" max="7430" width="11.42578125" style="2" customWidth="1"/>
    <col min="7431" max="7431" width="11.28515625" style="2" customWidth="1"/>
    <col min="7432" max="7432" width="6.42578125" style="2" customWidth="1"/>
    <col min="7433" max="7433" width="1.7109375" style="2" customWidth="1"/>
    <col min="7434" max="7434" width="52.7109375" style="2" customWidth="1"/>
    <col min="7435" max="7435" width="11.42578125" style="2" customWidth="1"/>
    <col min="7436" max="7437" width="11.85546875" style="2" customWidth="1"/>
    <col min="7438" max="7438" width="10.85546875" style="2" customWidth="1"/>
    <col min="7439" max="7439" width="6.85546875" style="2" customWidth="1"/>
    <col min="7440" max="7440" width="9.140625" style="2"/>
    <col min="7441" max="7441" width="0" style="2" hidden="1" customWidth="1"/>
    <col min="7442" max="7680" width="9.140625" style="2"/>
    <col min="7681" max="7681" width="4.7109375" style="2" customWidth="1"/>
    <col min="7682" max="7682" width="1.7109375" style="2" customWidth="1"/>
    <col min="7683" max="7683" width="54" style="2" customWidth="1"/>
    <col min="7684" max="7684" width="12.28515625" style="2" customWidth="1"/>
    <col min="7685" max="7685" width="11.28515625" style="2" customWidth="1"/>
    <col min="7686" max="7686" width="11.42578125" style="2" customWidth="1"/>
    <col min="7687" max="7687" width="11.28515625" style="2" customWidth="1"/>
    <col min="7688" max="7688" width="6.42578125" style="2" customWidth="1"/>
    <col min="7689" max="7689" width="1.7109375" style="2" customWidth="1"/>
    <col min="7690" max="7690" width="52.7109375" style="2" customWidth="1"/>
    <col min="7691" max="7691" width="11.42578125" style="2" customWidth="1"/>
    <col min="7692" max="7693" width="11.85546875" style="2" customWidth="1"/>
    <col min="7694" max="7694" width="10.85546875" style="2" customWidth="1"/>
    <col min="7695" max="7695" width="6.85546875" style="2" customWidth="1"/>
    <col min="7696" max="7696" width="9.140625" style="2"/>
    <col min="7697" max="7697" width="0" style="2" hidden="1" customWidth="1"/>
    <col min="7698" max="7936" width="9.140625" style="2"/>
    <col min="7937" max="7937" width="4.7109375" style="2" customWidth="1"/>
    <col min="7938" max="7938" width="1.7109375" style="2" customWidth="1"/>
    <col min="7939" max="7939" width="54" style="2" customWidth="1"/>
    <col min="7940" max="7940" width="12.28515625" style="2" customWidth="1"/>
    <col min="7941" max="7941" width="11.28515625" style="2" customWidth="1"/>
    <col min="7942" max="7942" width="11.42578125" style="2" customWidth="1"/>
    <col min="7943" max="7943" width="11.28515625" style="2" customWidth="1"/>
    <col min="7944" max="7944" width="6.42578125" style="2" customWidth="1"/>
    <col min="7945" max="7945" width="1.7109375" style="2" customWidth="1"/>
    <col min="7946" max="7946" width="52.7109375" style="2" customWidth="1"/>
    <col min="7947" max="7947" width="11.42578125" style="2" customWidth="1"/>
    <col min="7948" max="7949" width="11.85546875" style="2" customWidth="1"/>
    <col min="7950" max="7950" width="10.85546875" style="2" customWidth="1"/>
    <col min="7951" max="7951" width="6.85546875" style="2" customWidth="1"/>
    <col min="7952" max="7952" width="9.140625" style="2"/>
    <col min="7953" max="7953" width="0" style="2" hidden="1" customWidth="1"/>
    <col min="7954" max="8192" width="9.140625" style="2"/>
    <col min="8193" max="8193" width="4.7109375" style="2" customWidth="1"/>
    <col min="8194" max="8194" width="1.7109375" style="2" customWidth="1"/>
    <col min="8195" max="8195" width="54" style="2" customWidth="1"/>
    <col min="8196" max="8196" width="12.28515625" style="2" customWidth="1"/>
    <col min="8197" max="8197" width="11.28515625" style="2" customWidth="1"/>
    <col min="8198" max="8198" width="11.42578125" style="2" customWidth="1"/>
    <col min="8199" max="8199" width="11.28515625" style="2" customWidth="1"/>
    <col min="8200" max="8200" width="6.42578125" style="2" customWidth="1"/>
    <col min="8201" max="8201" width="1.7109375" style="2" customWidth="1"/>
    <col min="8202" max="8202" width="52.7109375" style="2" customWidth="1"/>
    <col min="8203" max="8203" width="11.42578125" style="2" customWidth="1"/>
    <col min="8204" max="8205" width="11.85546875" style="2" customWidth="1"/>
    <col min="8206" max="8206" width="10.85546875" style="2" customWidth="1"/>
    <col min="8207" max="8207" width="6.85546875" style="2" customWidth="1"/>
    <col min="8208" max="8208" width="9.140625" style="2"/>
    <col min="8209" max="8209" width="0" style="2" hidden="1" customWidth="1"/>
    <col min="8210" max="8448" width="9.140625" style="2"/>
    <col min="8449" max="8449" width="4.7109375" style="2" customWidth="1"/>
    <col min="8450" max="8450" width="1.7109375" style="2" customWidth="1"/>
    <col min="8451" max="8451" width="54" style="2" customWidth="1"/>
    <col min="8452" max="8452" width="12.28515625" style="2" customWidth="1"/>
    <col min="8453" max="8453" width="11.28515625" style="2" customWidth="1"/>
    <col min="8454" max="8454" width="11.42578125" style="2" customWidth="1"/>
    <col min="8455" max="8455" width="11.28515625" style="2" customWidth="1"/>
    <col min="8456" max="8456" width="6.42578125" style="2" customWidth="1"/>
    <col min="8457" max="8457" width="1.7109375" style="2" customWidth="1"/>
    <col min="8458" max="8458" width="52.7109375" style="2" customWidth="1"/>
    <col min="8459" max="8459" width="11.42578125" style="2" customWidth="1"/>
    <col min="8460" max="8461" width="11.85546875" style="2" customWidth="1"/>
    <col min="8462" max="8462" width="10.85546875" style="2" customWidth="1"/>
    <col min="8463" max="8463" width="6.85546875" style="2" customWidth="1"/>
    <col min="8464" max="8464" width="9.140625" style="2"/>
    <col min="8465" max="8465" width="0" style="2" hidden="1" customWidth="1"/>
    <col min="8466" max="8704" width="9.140625" style="2"/>
    <col min="8705" max="8705" width="4.7109375" style="2" customWidth="1"/>
    <col min="8706" max="8706" width="1.7109375" style="2" customWidth="1"/>
    <col min="8707" max="8707" width="54" style="2" customWidth="1"/>
    <col min="8708" max="8708" width="12.28515625" style="2" customWidth="1"/>
    <col min="8709" max="8709" width="11.28515625" style="2" customWidth="1"/>
    <col min="8710" max="8710" width="11.42578125" style="2" customWidth="1"/>
    <col min="8711" max="8711" width="11.28515625" style="2" customWidth="1"/>
    <col min="8712" max="8712" width="6.42578125" style="2" customWidth="1"/>
    <col min="8713" max="8713" width="1.7109375" style="2" customWidth="1"/>
    <col min="8714" max="8714" width="52.7109375" style="2" customWidth="1"/>
    <col min="8715" max="8715" width="11.42578125" style="2" customWidth="1"/>
    <col min="8716" max="8717" width="11.85546875" style="2" customWidth="1"/>
    <col min="8718" max="8718" width="10.85546875" style="2" customWidth="1"/>
    <col min="8719" max="8719" width="6.85546875" style="2" customWidth="1"/>
    <col min="8720" max="8720" width="9.140625" style="2"/>
    <col min="8721" max="8721" width="0" style="2" hidden="1" customWidth="1"/>
    <col min="8722" max="8960" width="9.140625" style="2"/>
    <col min="8961" max="8961" width="4.7109375" style="2" customWidth="1"/>
    <col min="8962" max="8962" width="1.7109375" style="2" customWidth="1"/>
    <col min="8963" max="8963" width="54" style="2" customWidth="1"/>
    <col min="8964" max="8964" width="12.28515625" style="2" customWidth="1"/>
    <col min="8965" max="8965" width="11.28515625" style="2" customWidth="1"/>
    <col min="8966" max="8966" width="11.42578125" style="2" customWidth="1"/>
    <col min="8967" max="8967" width="11.28515625" style="2" customWidth="1"/>
    <col min="8968" max="8968" width="6.42578125" style="2" customWidth="1"/>
    <col min="8969" max="8969" width="1.7109375" style="2" customWidth="1"/>
    <col min="8970" max="8970" width="52.7109375" style="2" customWidth="1"/>
    <col min="8971" max="8971" width="11.42578125" style="2" customWidth="1"/>
    <col min="8972" max="8973" width="11.85546875" style="2" customWidth="1"/>
    <col min="8974" max="8974" width="10.85546875" style="2" customWidth="1"/>
    <col min="8975" max="8975" width="6.85546875" style="2" customWidth="1"/>
    <col min="8976" max="8976" width="9.140625" style="2"/>
    <col min="8977" max="8977" width="0" style="2" hidden="1" customWidth="1"/>
    <col min="8978" max="9216" width="9.140625" style="2"/>
    <col min="9217" max="9217" width="4.7109375" style="2" customWidth="1"/>
    <col min="9218" max="9218" width="1.7109375" style="2" customWidth="1"/>
    <col min="9219" max="9219" width="54" style="2" customWidth="1"/>
    <col min="9220" max="9220" width="12.28515625" style="2" customWidth="1"/>
    <col min="9221" max="9221" width="11.28515625" style="2" customWidth="1"/>
    <col min="9222" max="9222" width="11.42578125" style="2" customWidth="1"/>
    <col min="9223" max="9223" width="11.28515625" style="2" customWidth="1"/>
    <col min="9224" max="9224" width="6.42578125" style="2" customWidth="1"/>
    <col min="9225" max="9225" width="1.7109375" style="2" customWidth="1"/>
    <col min="9226" max="9226" width="52.7109375" style="2" customWidth="1"/>
    <col min="9227" max="9227" width="11.42578125" style="2" customWidth="1"/>
    <col min="9228" max="9229" width="11.85546875" style="2" customWidth="1"/>
    <col min="9230" max="9230" width="10.85546875" style="2" customWidth="1"/>
    <col min="9231" max="9231" width="6.85546875" style="2" customWidth="1"/>
    <col min="9232" max="9232" width="9.140625" style="2"/>
    <col min="9233" max="9233" width="0" style="2" hidden="1" customWidth="1"/>
    <col min="9234" max="9472" width="9.140625" style="2"/>
    <col min="9473" max="9473" width="4.7109375" style="2" customWidth="1"/>
    <col min="9474" max="9474" width="1.7109375" style="2" customWidth="1"/>
    <col min="9475" max="9475" width="54" style="2" customWidth="1"/>
    <col min="9476" max="9476" width="12.28515625" style="2" customWidth="1"/>
    <col min="9477" max="9477" width="11.28515625" style="2" customWidth="1"/>
    <col min="9478" max="9478" width="11.42578125" style="2" customWidth="1"/>
    <col min="9479" max="9479" width="11.28515625" style="2" customWidth="1"/>
    <col min="9480" max="9480" width="6.42578125" style="2" customWidth="1"/>
    <col min="9481" max="9481" width="1.7109375" style="2" customWidth="1"/>
    <col min="9482" max="9482" width="52.7109375" style="2" customWidth="1"/>
    <col min="9483" max="9483" width="11.42578125" style="2" customWidth="1"/>
    <col min="9484" max="9485" width="11.85546875" style="2" customWidth="1"/>
    <col min="9486" max="9486" width="10.85546875" style="2" customWidth="1"/>
    <col min="9487" max="9487" width="6.85546875" style="2" customWidth="1"/>
    <col min="9488" max="9488" width="9.140625" style="2"/>
    <col min="9489" max="9489" width="0" style="2" hidden="1" customWidth="1"/>
    <col min="9490" max="9728" width="9.140625" style="2"/>
    <col min="9729" max="9729" width="4.7109375" style="2" customWidth="1"/>
    <col min="9730" max="9730" width="1.7109375" style="2" customWidth="1"/>
    <col min="9731" max="9731" width="54" style="2" customWidth="1"/>
    <col min="9732" max="9732" width="12.28515625" style="2" customWidth="1"/>
    <col min="9733" max="9733" width="11.28515625" style="2" customWidth="1"/>
    <col min="9734" max="9734" width="11.42578125" style="2" customWidth="1"/>
    <col min="9735" max="9735" width="11.28515625" style="2" customWidth="1"/>
    <col min="9736" max="9736" width="6.42578125" style="2" customWidth="1"/>
    <col min="9737" max="9737" width="1.7109375" style="2" customWidth="1"/>
    <col min="9738" max="9738" width="52.7109375" style="2" customWidth="1"/>
    <col min="9739" max="9739" width="11.42578125" style="2" customWidth="1"/>
    <col min="9740" max="9741" width="11.85546875" style="2" customWidth="1"/>
    <col min="9742" max="9742" width="10.85546875" style="2" customWidth="1"/>
    <col min="9743" max="9743" width="6.85546875" style="2" customWidth="1"/>
    <col min="9744" max="9744" width="9.140625" style="2"/>
    <col min="9745" max="9745" width="0" style="2" hidden="1" customWidth="1"/>
    <col min="9746" max="9984" width="9.140625" style="2"/>
    <col min="9985" max="9985" width="4.7109375" style="2" customWidth="1"/>
    <col min="9986" max="9986" width="1.7109375" style="2" customWidth="1"/>
    <col min="9987" max="9987" width="54" style="2" customWidth="1"/>
    <col min="9988" max="9988" width="12.28515625" style="2" customWidth="1"/>
    <col min="9989" max="9989" width="11.28515625" style="2" customWidth="1"/>
    <col min="9990" max="9990" width="11.42578125" style="2" customWidth="1"/>
    <col min="9991" max="9991" width="11.28515625" style="2" customWidth="1"/>
    <col min="9992" max="9992" width="6.42578125" style="2" customWidth="1"/>
    <col min="9993" max="9993" width="1.7109375" style="2" customWidth="1"/>
    <col min="9994" max="9994" width="52.7109375" style="2" customWidth="1"/>
    <col min="9995" max="9995" width="11.42578125" style="2" customWidth="1"/>
    <col min="9996" max="9997" width="11.85546875" style="2" customWidth="1"/>
    <col min="9998" max="9998" width="10.85546875" style="2" customWidth="1"/>
    <col min="9999" max="9999" width="6.85546875" style="2" customWidth="1"/>
    <col min="10000" max="10000" width="9.140625" style="2"/>
    <col min="10001" max="10001" width="0" style="2" hidden="1" customWidth="1"/>
    <col min="10002" max="10240" width="9.140625" style="2"/>
    <col min="10241" max="10241" width="4.7109375" style="2" customWidth="1"/>
    <col min="10242" max="10242" width="1.7109375" style="2" customWidth="1"/>
    <col min="10243" max="10243" width="54" style="2" customWidth="1"/>
    <col min="10244" max="10244" width="12.28515625" style="2" customWidth="1"/>
    <col min="10245" max="10245" width="11.28515625" style="2" customWidth="1"/>
    <col min="10246" max="10246" width="11.42578125" style="2" customWidth="1"/>
    <col min="10247" max="10247" width="11.28515625" style="2" customWidth="1"/>
    <col min="10248" max="10248" width="6.42578125" style="2" customWidth="1"/>
    <col min="10249" max="10249" width="1.7109375" style="2" customWidth="1"/>
    <col min="10250" max="10250" width="52.7109375" style="2" customWidth="1"/>
    <col min="10251" max="10251" width="11.42578125" style="2" customWidth="1"/>
    <col min="10252" max="10253" width="11.85546875" style="2" customWidth="1"/>
    <col min="10254" max="10254" width="10.85546875" style="2" customWidth="1"/>
    <col min="10255" max="10255" width="6.85546875" style="2" customWidth="1"/>
    <col min="10256" max="10256" width="9.140625" style="2"/>
    <col min="10257" max="10257" width="0" style="2" hidden="1" customWidth="1"/>
    <col min="10258" max="10496" width="9.140625" style="2"/>
    <col min="10497" max="10497" width="4.7109375" style="2" customWidth="1"/>
    <col min="10498" max="10498" width="1.7109375" style="2" customWidth="1"/>
    <col min="10499" max="10499" width="54" style="2" customWidth="1"/>
    <col min="10500" max="10500" width="12.28515625" style="2" customWidth="1"/>
    <col min="10501" max="10501" width="11.28515625" style="2" customWidth="1"/>
    <col min="10502" max="10502" width="11.42578125" style="2" customWidth="1"/>
    <col min="10503" max="10503" width="11.28515625" style="2" customWidth="1"/>
    <col min="10504" max="10504" width="6.42578125" style="2" customWidth="1"/>
    <col min="10505" max="10505" width="1.7109375" style="2" customWidth="1"/>
    <col min="10506" max="10506" width="52.7109375" style="2" customWidth="1"/>
    <col min="10507" max="10507" width="11.42578125" style="2" customWidth="1"/>
    <col min="10508" max="10509" width="11.85546875" style="2" customWidth="1"/>
    <col min="10510" max="10510" width="10.85546875" style="2" customWidth="1"/>
    <col min="10511" max="10511" width="6.85546875" style="2" customWidth="1"/>
    <col min="10512" max="10512" width="9.140625" style="2"/>
    <col min="10513" max="10513" width="0" style="2" hidden="1" customWidth="1"/>
    <col min="10514" max="10752" width="9.140625" style="2"/>
    <col min="10753" max="10753" width="4.7109375" style="2" customWidth="1"/>
    <col min="10754" max="10754" width="1.7109375" style="2" customWidth="1"/>
    <col min="10755" max="10755" width="54" style="2" customWidth="1"/>
    <col min="10756" max="10756" width="12.28515625" style="2" customWidth="1"/>
    <col min="10757" max="10757" width="11.28515625" style="2" customWidth="1"/>
    <col min="10758" max="10758" width="11.42578125" style="2" customWidth="1"/>
    <col min="10759" max="10759" width="11.28515625" style="2" customWidth="1"/>
    <col min="10760" max="10760" width="6.42578125" style="2" customWidth="1"/>
    <col min="10761" max="10761" width="1.7109375" style="2" customWidth="1"/>
    <col min="10762" max="10762" width="52.7109375" style="2" customWidth="1"/>
    <col min="10763" max="10763" width="11.42578125" style="2" customWidth="1"/>
    <col min="10764" max="10765" width="11.85546875" style="2" customWidth="1"/>
    <col min="10766" max="10766" width="10.85546875" style="2" customWidth="1"/>
    <col min="10767" max="10767" width="6.85546875" style="2" customWidth="1"/>
    <col min="10768" max="10768" width="9.140625" style="2"/>
    <col min="10769" max="10769" width="0" style="2" hidden="1" customWidth="1"/>
    <col min="10770" max="11008" width="9.140625" style="2"/>
    <col min="11009" max="11009" width="4.7109375" style="2" customWidth="1"/>
    <col min="11010" max="11010" width="1.7109375" style="2" customWidth="1"/>
    <col min="11011" max="11011" width="54" style="2" customWidth="1"/>
    <col min="11012" max="11012" width="12.28515625" style="2" customWidth="1"/>
    <col min="11013" max="11013" width="11.28515625" style="2" customWidth="1"/>
    <col min="11014" max="11014" width="11.42578125" style="2" customWidth="1"/>
    <col min="11015" max="11015" width="11.28515625" style="2" customWidth="1"/>
    <col min="11016" max="11016" width="6.42578125" style="2" customWidth="1"/>
    <col min="11017" max="11017" width="1.7109375" style="2" customWidth="1"/>
    <col min="11018" max="11018" width="52.7109375" style="2" customWidth="1"/>
    <col min="11019" max="11019" width="11.42578125" style="2" customWidth="1"/>
    <col min="11020" max="11021" width="11.85546875" style="2" customWidth="1"/>
    <col min="11022" max="11022" width="10.85546875" style="2" customWidth="1"/>
    <col min="11023" max="11023" width="6.85546875" style="2" customWidth="1"/>
    <col min="11024" max="11024" width="9.140625" style="2"/>
    <col min="11025" max="11025" width="0" style="2" hidden="1" customWidth="1"/>
    <col min="11026" max="11264" width="9.140625" style="2"/>
    <col min="11265" max="11265" width="4.7109375" style="2" customWidth="1"/>
    <col min="11266" max="11266" width="1.7109375" style="2" customWidth="1"/>
    <col min="11267" max="11267" width="54" style="2" customWidth="1"/>
    <col min="11268" max="11268" width="12.28515625" style="2" customWidth="1"/>
    <col min="11269" max="11269" width="11.28515625" style="2" customWidth="1"/>
    <col min="11270" max="11270" width="11.42578125" style="2" customWidth="1"/>
    <col min="11271" max="11271" width="11.28515625" style="2" customWidth="1"/>
    <col min="11272" max="11272" width="6.42578125" style="2" customWidth="1"/>
    <col min="11273" max="11273" width="1.7109375" style="2" customWidth="1"/>
    <col min="11274" max="11274" width="52.7109375" style="2" customWidth="1"/>
    <col min="11275" max="11275" width="11.42578125" style="2" customWidth="1"/>
    <col min="11276" max="11277" width="11.85546875" style="2" customWidth="1"/>
    <col min="11278" max="11278" width="10.85546875" style="2" customWidth="1"/>
    <col min="11279" max="11279" width="6.85546875" style="2" customWidth="1"/>
    <col min="11280" max="11280" width="9.140625" style="2"/>
    <col min="11281" max="11281" width="0" style="2" hidden="1" customWidth="1"/>
    <col min="11282" max="11520" width="9.140625" style="2"/>
    <col min="11521" max="11521" width="4.7109375" style="2" customWidth="1"/>
    <col min="11522" max="11522" width="1.7109375" style="2" customWidth="1"/>
    <col min="11523" max="11523" width="54" style="2" customWidth="1"/>
    <col min="11524" max="11524" width="12.28515625" style="2" customWidth="1"/>
    <col min="11525" max="11525" width="11.28515625" style="2" customWidth="1"/>
    <col min="11526" max="11526" width="11.42578125" style="2" customWidth="1"/>
    <col min="11527" max="11527" width="11.28515625" style="2" customWidth="1"/>
    <col min="11528" max="11528" width="6.42578125" style="2" customWidth="1"/>
    <col min="11529" max="11529" width="1.7109375" style="2" customWidth="1"/>
    <col min="11530" max="11530" width="52.7109375" style="2" customWidth="1"/>
    <col min="11531" max="11531" width="11.42578125" style="2" customWidth="1"/>
    <col min="11532" max="11533" width="11.85546875" style="2" customWidth="1"/>
    <col min="11534" max="11534" width="10.85546875" style="2" customWidth="1"/>
    <col min="11535" max="11535" width="6.85546875" style="2" customWidth="1"/>
    <col min="11536" max="11536" width="9.140625" style="2"/>
    <col min="11537" max="11537" width="0" style="2" hidden="1" customWidth="1"/>
    <col min="11538" max="11776" width="9.140625" style="2"/>
    <col min="11777" max="11777" width="4.7109375" style="2" customWidth="1"/>
    <col min="11778" max="11778" width="1.7109375" style="2" customWidth="1"/>
    <col min="11779" max="11779" width="54" style="2" customWidth="1"/>
    <col min="11780" max="11780" width="12.28515625" style="2" customWidth="1"/>
    <col min="11781" max="11781" width="11.28515625" style="2" customWidth="1"/>
    <col min="11782" max="11782" width="11.42578125" style="2" customWidth="1"/>
    <col min="11783" max="11783" width="11.28515625" style="2" customWidth="1"/>
    <col min="11784" max="11784" width="6.42578125" style="2" customWidth="1"/>
    <col min="11785" max="11785" width="1.7109375" style="2" customWidth="1"/>
    <col min="11786" max="11786" width="52.7109375" style="2" customWidth="1"/>
    <col min="11787" max="11787" width="11.42578125" style="2" customWidth="1"/>
    <col min="11788" max="11789" width="11.85546875" style="2" customWidth="1"/>
    <col min="11790" max="11790" width="10.85546875" style="2" customWidth="1"/>
    <col min="11791" max="11791" width="6.85546875" style="2" customWidth="1"/>
    <col min="11792" max="11792" width="9.140625" style="2"/>
    <col min="11793" max="11793" width="0" style="2" hidden="1" customWidth="1"/>
    <col min="11794" max="12032" width="9.140625" style="2"/>
    <col min="12033" max="12033" width="4.7109375" style="2" customWidth="1"/>
    <col min="12034" max="12034" width="1.7109375" style="2" customWidth="1"/>
    <col min="12035" max="12035" width="54" style="2" customWidth="1"/>
    <col min="12036" max="12036" width="12.28515625" style="2" customWidth="1"/>
    <col min="12037" max="12037" width="11.28515625" style="2" customWidth="1"/>
    <col min="12038" max="12038" width="11.42578125" style="2" customWidth="1"/>
    <col min="12039" max="12039" width="11.28515625" style="2" customWidth="1"/>
    <col min="12040" max="12040" width="6.42578125" style="2" customWidth="1"/>
    <col min="12041" max="12041" width="1.7109375" style="2" customWidth="1"/>
    <col min="12042" max="12042" width="52.7109375" style="2" customWidth="1"/>
    <col min="12043" max="12043" width="11.42578125" style="2" customWidth="1"/>
    <col min="12044" max="12045" width="11.85546875" style="2" customWidth="1"/>
    <col min="12046" max="12046" width="10.85546875" style="2" customWidth="1"/>
    <col min="12047" max="12047" width="6.85546875" style="2" customWidth="1"/>
    <col min="12048" max="12048" width="9.140625" style="2"/>
    <col min="12049" max="12049" width="0" style="2" hidden="1" customWidth="1"/>
    <col min="12050" max="12288" width="9.140625" style="2"/>
    <col min="12289" max="12289" width="4.7109375" style="2" customWidth="1"/>
    <col min="12290" max="12290" width="1.7109375" style="2" customWidth="1"/>
    <col min="12291" max="12291" width="54" style="2" customWidth="1"/>
    <col min="12292" max="12292" width="12.28515625" style="2" customWidth="1"/>
    <col min="12293" max="12293" width="11.28515625" style="2" customWidth="1"/>
    <col min="12294" max="12294" width="11.42578125" style="2" customWidth="1"/>
    <col min="12295" max="12295" width="11.28515625" style="2" customWidth="1"/>
    <col min="12296" max="12296" width="6.42578125" style="2" customWidth="1"/>
    <col min="12297" max="12297" width="1.7109375" style="2" customWidth="1"/>
    <col min="12298" max="12298" width="52.7109375" style="2" customWidth="1"/>
    <col min="12299" max="12299" width="11.42578125" style="2" customWidth="1"/>
    <col min="12300" max="12301" width="11.85546875" style="2" customWidth="1"/>
    <col min="12302" max="12302" width="10.85546875" style="2" customWidth="1"/>
    <col min="12303" max="12303" width="6.85546875" style="2" customWidth="1"/>
    <col min="12304" max="12304" width="9.140625" style="2"/>
    <col min="12305" max="12305" width="0" style="2" hidden="1" customWidth="1"/>
    <col min="12306" max="12544" width="9.140625" style="2"/>
    <col min="12545" max="12545" width="4.7109375" style="2" customWidth="1"/>
    <col min="12546" max="12546" width="1.7109375" style="2" customWidth="1"/>
    <col min="12547" max="12547" width="54" style="2" customWidth="1"/>
    <col min="12548" max="12548" width="12.28515625" style="2" customWidth="1"/>
    <col min="12549" max="12549" width="11.28515625" style="2" customWidth="1"/>
    <col min="12550" max="12550" width="11.42578125" style="2" customWidth="1"/>
    <col min="12551" max="12551" width="11.28515625" style="2" customWidth="1"/>
    <col min="12552" max="12552" width="6.42578125" style="2" customWidth="1"/>
    <col min="12553" max="12553" width="1.7109375" style="2" customWidth="1"/>
    <col min="12554" max="12554" width="52.7109375" style="2" customWidth="1"/>
    <col min="12555" max="12555" width="11.42578125" style="2" customWidth="1"/>
    <col min="12556" max="12557" width="11.85546875" style="2" customWidth="1"/>
    <col min="12558" max="12558" width="10.85546875" style="2" customWidth="1"/>
    <col min="12559" max="12559" width="6.85546875" style="2" customWidth="1"/>
    <col min="12560" max="12560" width="9.140625" style="2"/>
    <col min="12561" max="12561" width="0" style="2" hidden="1" customWidth="1"/>
    <col min="12562" max="12800" width="9.140625" style="2"/>
    <col min="12801" max="12801" width="4.7109375" style="2" customWidth="1"/>
    <col min="12802" max="12802" width="1.7109375" style="2" customWidth="1"/>
    <col min="12803" max="12803" width="54" style="2" customWidth="1"/>
    <col min="12804" max="12804" width="12.28515625" style="2" customWidth="1"/>
    <col min="12805" max="12805" width="11.28515625" style="2" customWidth="1"/>
    <col min="12806" max="12806" width="11.42578125" style="2" customWidth="1"/>
    <col min="12807" max="12807" width="11.28515625" style="2" customWidth="1"/>
    <col min="12808" max="12808" width="6.42578125" style="2" customWidth="1"/>
    <col min="12809" max="12809" width="1.7109375" style="2" customWidth="1"/>
    <col min="12810" max="12810" width="52.7109375" style="2" customWidth="1"/>
    <col min="12811" max="12811" width="11.42578125" style="2" customWidth="1"/>
    <col min="12812" max="12813" width="11.85546875" style="2" customWidth="1"/>
    <col min="12814" max="12814" width="10.85546875" style="2" customWidth="1"/>
    <col min="12815" max="12815" width="6.85546875" style="2" customWidth="1"/>
    <col min="12816" max="12816" width="9.140625" style="2"/>
    <col min="12817" max="12817" width="0" style="2" hidden="1" customWidth="1"/>
    <col min="12818" max="13056" width="9.140625" style="2"/>
    <col min="13057" max="13057" width="4.7109375" style="2" customWidth="1"/>
    <col min="13058" max="13058" width="1.7109375" style="2" customWidth="1"/>
    <col min="13059" max="13059" width="54" style="2" customWidth="1"/>
    <col min="13060" max="13060" width="12.28515625" style="2" customWidth="1"/>
    <col min="13061" max="13061" width="11.28515625" style="2" customWidth="1"/>
    <col min="13062" max="13062" width="11.42578125" style="2" customWidth="1"/>
    <col min="13063" max="13063" width="11.28515625" style="2" customWidth="1"/>
    <col min="13064" max="13064" width="6.42578125" style="2" customWidth="1"/>
    <col min="13065" max="13065" width="1.7109375" style="2" customWidth="1"/>
    <col min="13066" max="13066" width="52.7109375" style="2" customWidth="1"/>
    <col min="13067" max="13067" width="11.42578125" style="2" customWidth="1"/>
    <col min="13068" max="13069" width="11.85546875" style="2" customWidth="1"/>
    <col min="13070" max="13070" width="10.85546875" style="2" customWidth="1"/>
    <col min="13071" max="13071" width="6.85546875" style="2" customWidth="1"/>
    <col min="13072" max="13072" width="9.140625" style="2"/>
    <col min="13073" max="13073" width="0" style="2" hidden="1" customWidth="1"/>
    <col min="13074" max="13312" width="9.140625" style="2"/>
    <col min="13313" max="13313" width="4.7109375" style="2" customWidth="1"/>
    <col min="13314" max="13314" width="1.7109375" style="2" customWidth="1"/>
    <col min="13315" max="13315" width="54" style="2" customWidth="1"/>
    <col min="13316" max="13316" width="12.28515625" style="2" customWidth="1"/>
    <col min="13317" max="13317" width="11.28515625" style="2" customWidth="1"/>
    <col min="13318" max="13318" width="11.42578125" style="2" customWidth="1"/>
    <col min="13319" max="13319" width="11.28515625" style="2" customWidth="1"/>
    <col min="13320" max="13320" width="6.42578125" style="2" customWidth="1"/>
    <col min="13321" max="13321" width="1.7109375" style="2" customWidth="1"/>
    <col min="13322" max="13322" width="52.7109375" style="2" customWidth="1"/>
    <col min="13323" max="13323" width="11.42578125" style="2" customWidth="1"/>
    <col min="13324" max="13325" width="11.85546875" style="2" customWidth="1"/>
    <col min="13326" max="13326" width="10.85546875" style="2" customWidth="1"/>
    <col min="13327" max="13327" width="6.85546875" style="2" customWidth="1"/>
    <col min="13328" max="13328" width="9.140625" style="2"/>
    <col min="13329" max="13329" width="0" style="2" hidden="1" customWidth="1"/>
    <col min="13330" max="13568" width="9.140625" style="2"/>
    <col min="13569" max="13569" width="4.7109375" style="2" customWidth="1"/>
    <col min="13570" max="13570" width="1.7109375" style="2" customWidth="1"/>
    <col min="13571" max="13571" width="54" style="2" customWidth="1"/>
    <col min="13572" max="13572" width="12.28515625" style="2" customWidth="1"/>
    <col min="13573" max="13573" width="11.28515625" style="2" customWidth="1"/>
    <col min="13574" max="13574" width="11.42578125" style="2" customWidth="1"/>
    <col min="13575" max="13575" width="11.28515625" style="2" customWidth="1"/>
    <col min="13576" max="13576" width="6.42578125" style="2" customWidth="1"/>
    <col min="13577" max="13577" width="1.7109375" style="2" customWidth="1"/>
    <col min="13578" max="13578" width="52.7109375" style="2" customWidth="1"/>
    <col min="13579" max="13579" width="11.42578125" style="2" customWidth="1"/>
    <col min="13580" max="13581" width="11.85546875" style="2" customWidth="1"/>
    <col min="13582" max="13582" width="10.85546875" style="2" customWidth="1"/>
    <col min="13583" max="13583" width="6.85546875" style="2" customWidth="1"/>
    <col min="13584" max="13584" width="9.140625" style="2"/>
    <col min="13585" max="13585" width="0" style="2" hidden="1" customWidth="1"/>
    <col min="13586" max="13824" width="9.140625" style="2"/>
    <col min="13825" max="13825" width="4.7109375" style="2" customWidth="1"/>
    <col min="13826" max="13826" width="1.7109375" style="2" customWidth="1"/>
    <col min="13827" max="13827" width="54" style="2" customWidth="1"/>
    <col min="13828" max="13828" width="12.28515625" style="2" customWidth="1"/>
    <col min="13829" max="13829" width="11.28515625" style="2" customWidth="1"/>
    <col min="13830" max="13830" width="11.42578125" style="2" customWidth="1"/>
    <col min="13831" max="13831" width="11.28515625" style="2" customWidth="1"/>
    <col min="13832" max="13832" width="6.42578125" style="2" customWidth="1"/>
    <col min="13833" max="13833" width="1.7109375" style="2" customWidth="1"/>
    <col min="13834" max="13834" width="52.7109375" style="2" customWidth="1"/>
    <col min="13835" max="13835" width="11.42578125" style="2" customWidth="1"/>
    <col min="13836" max="13837" width="11.85546875" style="2" customWidth="1"/>
    <col min="13838" max="13838" width="10.85546875" style="2" customWidth="1"/>
    <col min="13839" max="13839" width="6.85546875" style="2" customWidth="1"/>
    <col min="13840" max="13840" width="9.140625" style="2"/>
    <col min="13841" max="13841" width="0" style="2" hidden="1" customWidth="1"/>
    <col min="13842" max="14080" width="9.140625" style="2"/>
    <col min="14081" max="14081" width="4.7109375" style="2" customWidth="1"/>
    <col min="14082" max="14082" width="1.7109375" style="2" customWidth="1"/>
    <col min="14083" max="14083" width="54" style="2" customWidth="1"/>
    <col min="14084" max="14084" width="12.28515625" style="2" customWidth="1"/>
    <col min="14085" max="14085" width="11.28515625" style="2" customWidth="1"/>
    <col min="14086" max="14086" width="11.42578125" style="2" customWidth="1"/>
    <col min="14087" max="14087" width="11.28515625" style="2" customWidth="1"/>
    <col min="14088" max="14088" width="6.42578125" style="2" customWidth="1"/>
    <col min="14089" max="14089" width="1.7109375" style="2" customWidth="1"/>
    <col min="14090" max="14090" width="52.7109375" style="2" customWidth="1"/>
    <col min="14091" max="14091" width="11.42578125" style="2" customWidth="1"/>
    <col min="14092" max="14093" width="11.85546875" style="2" customWidth="1"/>
    <col min="14094" max="14094" width="10.85546875" style="2" customWidth="1"/>
    <col min="14095" max="14095" width="6.85546875" style="2" customWidth="1"/>
    <col min="14096" max="14096" width="9.140625" style="2"/>
    <col min="14097" max="14097" width="0" style="2" hidden="1" customWidth="1"/>
    <col min="14098" max="14336" width="9.140625" style="2"/>
    <col min="14337" max="14337" width="4.7109375" style="2" customWidth="1"/>
    <col min="14338" max="14338" width="1.7109375" style="2" customWidth="1"/>
    <col min="14339" max="14339" width="54" style="2" customWidth="1"/>
    <col min="14340" max="14340" width="12.28515625" style="2" customWidth="1"/>
    <col min="14341" max="14341" width="11.28515625" style="2" customWidth="1"/>
    <col min="14342" max="14342" width="11.42578125" style="2" customWidth="1"/>
    <col min="14343" max="14343" width="11.28515625" style="2" customWidth="1"/>
    <col min="14344" max="14344" width="6.42578125" style="2" customWidth="1"/>
    <col min="14345" max="14345" width="1.7109375" style="2" customWidth="1"/>
    <col min="14346" max="14346" width="52.7109375" style="2" customWidth="1"/>
    <col min="14347" max="14347" width="11.42578125" style="2" customWidth="1"/>
    <col min="14348" max="14349" width="11.85546875" style="2" customWidth="1"/>
    <col min="14350" max="14350" width="10.85546875" style="2" customWidth="1"/>
    <col min="14351" max="14351" width="6.85546875" style="2" customWidth="1"/>
    <col min="14352" max="14352" width="9.140625" style="2"/>
    <col min="14353" max="14353" width="0" style="2" hidden="1" customWidth="1"/>
    <col min="14354" max="14592" width="9.140625" style="2"/>
    <col min="14593" max="14593" width="4.7109375" style="2" customWidth="1"/>
    <col min="14594" max="14594" width="1.7109375" style="2" customWidth="1"/>
    <col min="14595" max="14595" width="54" style="2" customWidth="1"/>
    <col min="14596" max="14596" width="12.28515625" style="2" customWidth="1"/>
    <col min="14597" max="14597" width="11.28515625" style="2" customWidth="1"/>
    <col min="14598" max="14598" width="11.42578125" style="2" customWidth="1"/>
    <col min="14599" max="14599" width="11.28515625" style="2" customWidth="1"/>
    <col min="14600" max="14600" width="6.42578125" style="2" customWidth="1"/>
    <col min="14601" max="14601" width="1.7109375" style="2" customWidth="1"/>
    <col min="14602" max="14602" width="52.7109375" style="2" customWidth="1"/>
    <col min="14603" max="14603" width="11.42578125" style="2" customWidth="1"/>
    <col min="14604" max="14605" width="11.85546875" style="2" customWidth="1"/>
    <col min="14606" max="14606" width="10.85546875" style="2" customWidth="1"/>
    <col min="14607" max="14607" width="6.85546875" style="2" customWidth="1"/>
    <col min="14608" max="14608" width="9.140625" style="2"/>
    <col min="14609" max="14609" width="0" style="2" hidden="1" customWidth="1"/>
    <col min="14610" max="14848" width="9.140625" style="2"/>
    <col min="14849" max="14849" width="4.7109375" style="2" customWidth="1"/>
    <col min="14850" max="14850" width="1.7109375" style="2" customWidth="1"/>
    <col min="14851" max="14851" width="54" style="2" customWidth="1"/>
    <col min="14852" max="14852" width="12.28515625" style="2" customWidth="1"/>
    <col min="14853" max="14853" width="11.28515625" style="2" customWidth="1"/>
    <col min="14854" max="14854" width="11.42578125" style="2" customWidth="1"/>
    <col min="14855" max="14855" width="11.28515625" style="2" customWidth="1"/>
    <col min="14856" max="14856" width="6.42578125" style="2" customWidth="1"/>
    <col min="14857" max="14857" width="1.7109375" style="2" customWidth="1"/>
    <col min="14858" max="14858" width="52.7109375" style="2" customWidth="1"/>
    <col min="14859" max="14859" width="11.42578125" style="2" customWidth="1"/>
    <col min="14860" max="14861" width="11.85546875" style="2" customWidth="1"/>
    <col min="14862" max="14862" width="10.85546875" style="2" customWidth="1"/>
    <col min="14863" max="14863" width="6.85546875" style="2" customWidth="1"/>
    <col min="14864" max="14864" width="9.140625" style="2"/>
    <col min="14865" max="14865" width="0" style="2" hidden="1" customWidth="1"/>
    <col min="14866" max="15104" width="9.140625" style="2"/>
    <col min="15105" max="15105" width="4.7109375" style="2" customWidth="1"/>
    <col min="15106" max="15106" width="1.7109375" style="2" customWidth="1"/>
    <col min="15107" max="15107" width="54" style="2" customWidth="1"/>
    <col min="15108" max="15108" width="12.28515625" style="2" customWidth="1"/>
    <col min="15109" max="15109" width="11.28515625" style="2" customWidth="1"/>
    <col min="15110" max="15110" width="11.42578125" style="2" customWidth="1"/>
    <col min="15111" max="15111" width="11.28515625" style="2" customWidth="1"/>
    <col min="15112" max="15112" width="6.42578125" style="2" customWidth="1"/>
    <col min="15113" max="15113" width="1.7109375" style="2" customWidth="1"/>
    <col min="15114" max="15114" width="52.7109375" style="2" customWidth="1"/>
    <col min="15115" max="15115" width="11.42578125" style="2" customWidth="1"/>
    <col min="15116" max="15117" width="11.85546875" style="2" customWidth="1"/>
    <col min="15118" max="15118" width="10.85546875" style="2" customWidth="1"/>
    <col min="15119" max="15119" width="6.85546875" style="2" customWidth="1"/>
    <col min="15120" max="15120" width="9.140625" style="2"/>
    <col min="15121" max="15121" width="0" style="2" hidden="1" customWidth="1"/>
    <col min="15122" max="15360" width="9.140625" style="2"/>
    <col min="15361" max="15361" width="4.7109375" style="2" customWidth="1"/>
    <col min="15362" max="15362" width="1.7109375" style="2" customWidth="1"/>
    <col min="15363" max="15363" width="54" style="2" customWidth="1"/>
    <col min="15364" max="15364" width="12.28515625" style="2" customWidth="1"/>
    <col min="15365" max="15365" width="11.28515625" style="2" customWidth="1"/>
    <col min="15366" max="15366" width="11.42578125" style="2" customWidth="1"/>
    <col min="15367" max="15367" width="11.28515625" style="2" customWidth="1"/>
    <col min="15368" max="15368" width="6.42578125" style="2" customWidth="1"/>
    <col min="15369" max="15369" width="1.7109375" style="2" customWidth="1"/>
    <col min="15370" max="15370" width="52.7109375" style="2" customWidth="1"/>
    <col min="15371" max="15371" width="11.42578125" style="2" customWidth="1"/>
    <col min="15372" max="15373" width="11.85546875" style="2" customWidth="1"/>
    <col min="15374" max="15374" width="10.85546875" style="2" customWidth="1"/>
    <col min="15375" max="15375" width="6.85546875" style="2" customWidth="1"/>
    <col min="15376" max="15376" width="9.140625" style="2"/>
    <col min="15377" max="15377" width="0" style="2" hidden="1" customWidth="1"/>
    <col min="15378" max="15616" width="9.140625" style="2"/>
    <col min="15617" max="15617" width="4.7109375" style="2" customWidth="1"/>
    <col min="15618" max="15618" width="1.7109375" style="2" customWidth="1"/>
    <col min="15619" max="15619" width="54" style="2" customWidth="1"/>
    <col min="15620" max="15620" width="12.28515625" style="2" customWidth="1"/>
    <col min="15621" max="15621" width="11.28515625" style="2" customWidth="1"/>
    <col min="15622" max="15622" width="11.42578125" style="2" customWidth="1"/>
    <col min="15623" max="15623" width="11.28515625" style="2" customWidth="1"/>
    <col min="15624" max="15624" width="6.42578125" style="2" customWidth="1"/>
    <col min="15625" max="15625" width="1.7109375" style="2" customWidth="1"/>
    <col min="15626" max="15626" width="52.7109375" style="2" customWidth="1"/>
    <col min="15627" max="15627" width="11.42578125" style="2" customWidth="1"/>
    <col min="15628" max="15629" width="11.85546875" style="2" customWidth="1"/>
    <col min="15630" max="15630" width="10.85546875" style="2" customWidth="1"/>
    <col min="15631" max="15631" width="6.85546875" style="2" customWidth="1"/>
    <col min="15632" max="15632" width="9.140625" style="2"/>
    <col min="15633" max="15633" width="0" style="2" hidden="1" customWidth="1"/>
    <col min="15634" max="15872" width="9.140625" style="2"/>
    <col min="15873" max="15873" width="4.7109375" style="2" customWidth="1"/>
    <col min="15874" max="15874" width="1.7109375" style="2" customWidth="1"/>
    <col min="15875" max="15875" width="54" style="2" customWidth="1"/>
    <col min="15876" max="15876" width="12.28515625" style="2" customWidth="1"/>
    <col min="15877" max="15877" width="11.28515625" style="2" customWidth="1"/>
    <col min="15878" max="15878" width="11.42578125" style="2" customWidth="1"/>
    <col min="15879" max="15879" width="11.28515625" style="2" customWidth="1"/>
    <col min="15880" max="15880" width="6.42578125" style="2" customWidth="1"/>
    <col min="15881" max="15881" width="1.7109375" style="2" customWidth="1"/>
    <col min="15882" max="15882" width="52.7109375" style="2" customWidth="1"/>
    <col min="15883" max="15883" width="11.42578125" style="2" customWidth="1"/>
    <col min="15884" max="15885" width="11.85546875" style="2" customWidth="1"/>
    <col min="15886" max="15886" width="10.85546875" style="2" customWidth="1"/>
    <col min="15887" max="15887" width="6.85546875" style="2" customWidth="1"/>
    <col min="15888" max="15888" width="9.140625" style="2"/>
    <col min="15889" max="15889" width="0" style="2" hidden="1" customWidth="1"/>
    <col min="15890" max="16128" width="9.140625" style="2"/>
    <col min="16129" max="16129" width="4.7109375" style="2" customWidth="1"/>
    <col min="16130" max="16130" width="1.7109375" style="2" customWidth="1"/>
    <col min="16131" max="16131" width="54" style="2" customWidth="1"/>
    <col min="16132" max="16132" width="12.28515625" style="2" customWidth="1"/>
    <col min="16133" max="16133" width="11.28515625" style="2" customWidth="1"/>
    <col min="16134" max="16134" width="11.42578125" style="2" customWidth="1"/>
    <col min="16135" max="16135" width="11.28515625" style="2" customWidth="1"/>
    <col min="16136" max="16136" width="6.42578125" style="2" customWidth="1"/>
    <col min="16137" max="16137" width="1.7109375" style="2" customWidth="1"/>
    <col min="16138" max="16138" width="52.7109375" style="2" customWidth="1"/>
    <col min="16139" max="16139" width="11.42578125" style="2" customWidth="1"/>
    <col min="16140" max="16141" width="11.85546875" style="2" customWidth="1"/>
    <col min="16142" max="16142" width="10.85546875" style="2" customWidth="1"/>
    <col min="16143" max="16143" width="6.85546875" style="2" customWidth="1"/>
    <col min="16144" max="16144" width="9.140625" style="2"/>
    <col min="16145" max="16145" width="0" style="2" hidden="1" customWidth="1"/>
    <col min="16146" max="16384" width="9.140625" style="2"/>
  </cols>
  <sheetData>
    <row r="1" spans="1:17" x14ac:dyDescent="0.2">
      <c r="O1" s="4" t="s">
        <v>0</v>
      </c>
    </row>
    <row r="2" spans="1:17" x14ac:dyDescent="0.2">
      <c r="O2" s="5" t="s">
        <v>1</v>
      </c>
    </row>
    <row r="3" spans="1:17" x14ac:dyDescent="0.2">
      <c r="C3" s="6"/>
      <c r="D3" s="6"/>
      <c r="O3" s="7"/>
    </row>
    <row r="5" spans="1:17" ht="15.75" x14ac:dyDescent="0.2">
      <c r="B5" s="8" t="s">
        <v>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7" ht="15.75" x14ac:dyDescent="0.2">
      <c r="B6" s="8" t="s">
        <v>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7" ht="14.25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7" x14ac:dyDescent="0.2">
      <c r="E8" s="3"/>
    </row>
    <row r="9" spans="1:17" x14ac:dyDescent="0.2">
      <c r="E9" s="3"/>
      <c r="F9" s="3"/>
      <c r="G9" s="3"/>
    </row>
    <row r="10" spans="1:17" s="1" customFormat="1" ht="20.100000000000001" customHeight="1" thickBot="1" x14ac:dyDescent="0.25">
      <c r="B10" s="10" t="s">
        <v>4</v>
      </c>
      <c r="C10" s="10"/>
      <c r="D10" s="11" t="s">
        <v>5</v>
      </c>
      <c r="E10" s="11" t="s">
        <v>6</v>
      </c>
      <c r="F10" s="11" t="s">
        <v>7</v>
      </c>
      <c r="G10" s="11" t="s">
        <v>8</v>
      </c>
      <c r="H10" s="12" t="s">
        <v>9</v>
      </c>
      <c r="I10" s="13" t="s">
        <v>10</v>
      </c>
      <c r="J10" s="10"/>
      <c r="K10" s="11" t="s">
        <v>11</v>
      </c>
      <c r="L10" s="11" t="s">
        <v>12</v>
      </c>
      <c r="M10" s="11" t="s">
        <v>13</v>
      </c>
      <c r="N10" s="11" t="s">
        <v>14</v>
      </c>
      <c r="O10" s="12" t="s">
        <v>15</v>
      </c>
    </row>
    <row r="11" spans="1:17" ht="15" customHeight="1" thickTop="1" x14ac:dyDescent="0.2">
      <c r="B11" s="14" t="s">
        <v>16</v>
      </c>
      <c r="C11" s="15"/>
      <c r="D11" s="15"/>
      <c r="E11" s="15"/>
      <c r="F11" s="15"/>
      <c r="G11" s="15"/>
      <c r="H11" s="15"/>
      <c r="I11" s="16" t="s">
        <v>17</v>
      </c>
      <c r="J11" s="17"/>
      <c r="K11" s="18"/>
      <c r="L11" s="18"/>
      <c r="M11" s="18"/>
      <c r="N11" s="19"/>
      <c r="O11" s="20"/>
    </row>
    <row r="12" spans="1:17" ht="15" customHeight="1" x14ac:dyDescent="0.2">
      <c r="B12" s="21" t="s">
        <v>18</v>
      </c>
      <c r="C12" s="22"/>
      <c r="D12" s="23" t="s">
        <v>19</v>
      </c>
      <c r="E12" s="23" t="s">
        <v>20</v>
      </c>
      <c r="F12" s="24" t="s">
        <v>21</v>
      </c>
      <c r="G12" s="25" t="s">
        <v>22</v>
      </c>
      <c r="H12" s="26"/>
      <c r="I12" s="27" t="s">
        <v>18</v>
      </c>
      <c r="J12" s="22"/>
      <c r="K12" s="23" t="s">
        <v>19</v>
      </c>
      <c r="L12" s="23" t="s">
        <v>20</v>
      </c>
      <c r="M12" s="24" t="s">
        <v>21</v>
      </c>
      <c r="N12" s="25" t="s">
        <v>22</v>
      </c>
      <c r="O12" s="26"/>
    </row>
    <row r="13" spans="1:17" ht="15" customHeight="1" thickBot="1" x14ac:dyDescent="0.25">
      <c r="B13" s="28" t="s">
        <v>23</v>
      </c>
      <c r="C13" s="29"/>
      <c r="D13" s="30" t="s">
        <v>24</v>
      </c>
      <c r="E13" s="30" t="s">
        <v>25</v>
      </c>
      <c r="F13" s="31" t="s">
        <v>25</v>
      </c>
      <c r="G13" s="32" t="s">
        <v>26</v>
      </c>
      <c r="H13" s="33" t="s">
        <v>27</v>
      </c>
      <c r="I13" s="34" t="s">
        <v>23</v>
      </c>
      <c r="J13" s="29"/>
      <c r="K13" s="30" t="s">
        <v>24</v>
      </c>
      <c r="L13" s="30" t="s">
        <v>25</v>
      </c>
      <c r="M13" s="30" t="s">
        <v>25</v>
      </c>
      <c r="N13" s="31" t="s">
        <v>26</v>
      </c>
      <c r="O13" s="35" t="s">
        <v>27</v>
      </c>
    </row>
    <row r="14" spans="1:17" ht="15" customHeight="1" thickTop="1" x14ac:dyDescent="0.2">
      <c r="A14" s="36" t="s">
        <v>28</v>
      </c>
      <c r="B14" s="37" t="s">
        <v>29</v>
      </c>
      <c r="C14" s="38"/>
      <c r="D14" s="38"/>
      <c r="E14" s="38"/>
      <c r="F14" s="39"/>
      <c r="G14" s="40"/>
      <c r="H14" s="41"/>
      <c r="I14" s="37" t="s">
        <v>30</v>
      </c>
      <c r="J14" s="42"/>
      <c r="K14" s="39"/>
      <c r="L14" s="43"/>
      <c r="M14" s="43"/>
      <c r="N14" s="44"/>
      <c r="O14" s="45"/>
      <c r="Q14" s="3" t="e">
        <f>SUM(#REF!+#REF!)</f>
        <v>#REF!</v>
      </c>
    </row>
    <row r="15" spans="1:17" ht="15" customHeight="1" x14ac:dyDescent="0.2">
      <c r="A15" s="36" t="s">
        <v>31</v>
      </c>
      <c r="B15" s="46"/>
      <c r="C15" s="47" t="s">
        <v>32</v>
      </c>
      <c r="D15" s="48">
        <v>115475670</v>
      </c>
      <c r="E15" s="48">
        <f>[1]Bevételek!M11</f>
        <v>124350820</v>
      </c>
      <c r="F15" s="48">
        <f>[1]Bevételek!N11</f>
        <v>137220552</v>
      </c>
      <c r="G15" s="48">
        <f>[1]Bevételek!O11</f>
        <v>142377699</v>
      </c>
      <c r="H15" s="49">
        <f t="shared" ref="H15:H20" si="0">G15/F15*100</f>
        <v>103.75829052196204</v>
      </c>
      <c r="I15" s="46"/>
      <c r="J15" s="47" t="s">
        <v>33</v>
      </c>
      <c r="K15" s="48">
        <v>58863903</v>
      </c>
      <c r="L15" s="50">
        <f>[1]Kiadások!M11</f>
        <v>58129002</v>
      </c>
      <c r="M15" s="50">
        <f>[1]Kiadások!N11</f>
        <v>61704812</v>
      </c>
      <c r="N15" s="50">
        <f>[1]Kiadások!O11</f>
        <v>59746576</v>
      </c>
      <c r="O15" s="51">
        <f t="shared" ref="O15:O20" si="1">N15/M15*100</f>
        <v>96.82644523736657</v>
      </c>
      <c r="Q15" s="3" t="e">
        <f>SUM(#REF!+#REF!)</f>
        <v>#REF!</v>
      </c>
    </row>
    <row r="16" spans="1:17" ht="15" customHeight="1" x14ac:dyDescent="0.2">
      <c r="A16" s="36" t="s">
        <v>34</v>
      </c>
      <c r="B16" s="46"/>
      <c r="C16" s="47" t="s">
        <v>35</v>
      </c>
      <c r="D16" s="48">
        <v>8372443</v>
      </c>
      <c r="E16" s="48">
        <f>[1]Bevételek!M15</f>
        <v>8400000</v>
      </c>
      <c r="F16" s="48">
        <f>[1]Bevételek!N15</f>
        <v>8900000</v>
      </c>
      <c r="G16" s="48">
        <f>[1]Bevételek!O15</f>
        <v>10541684</v>
      </c>
      <c r="H16" s="49">
        <f t="shared" si="0"/>
        <v>118.44588764044943</v>
      </c>
      <c r="I16" s="46"/>
      <c r="J16" s="52" t="s">
        <v>36</v>
      </c>
      <c r="K16" s="50">
        <v>9300064</v>
      </c>
      <c r="L16" s="50">
        <f>[1]Kiadások!M12</f>
        <v>8871953</v>
      </c>
      <c r="M16" s="50">
        <f>[1]Kiadások!N12</f>
        <v>9548963</v>
      </c>
      <c r="N16" s="50">
        <f>[1]Kiadások!O12</f>
        <v>9147380</v>
      </c>
      <c r="O16" s="51">
        <f t="shared" si="1"/>
        <v>95.7944857467769</v>
      </c>
    </row>
    <row r="17" spans="1:19" ht="15" customHeight="1" x14ac:dyDescent="0.2">
      <c r="A17" s="36" t="s">
        <v>37</v>
      </c>
      <c r="B17" s="46"/>
      <c r="C17" s="47" t="s">
        <v>38</v>
      </c>
      <c r="D17" s="48">
        <v>29362149</v>
      </c>
      <c r="E17" s="48">
        <f>[1]Bevételek!M23</f>
        <v>22978000</v>
      </c>
      <c r="F17" s="48">
        <f>[1]Bevételek!N23</f>
        <v>28522178</v>
      </c>
      <c r="G17" s="48">
        <f>[1]Bevételek!O23</f>
        <v>32812088</v>
      </c>
      <c r="H17" s="49">
        <f t="shared" si="0"/>
        <v>115.04061155498013</v>
      </c>
      <c r="I17" s="46"/>
      <c r="J17" s="52" t="s">
        <v>39</v>
      </c>
      <c r="K17" s="50">
        <v>73454710</v>
      </c>
      <c r="L17" s="50">
        <f>[1]Kiadások!M13</f>
        <v>105924010</v>
      </c>
      <c r="M17" s="50">
        <f>[1]Kiadások!N13</f>
        <v>100529699</v>
      </c>
      <c r="N17" s="50">
        <f>[1]Kiadások!O13</f>
        <v>93424070</v>
      </c>
      <c r="O17" s="51">
        <f t="shared" si="1"/>
        <v>92.931811125784819</v>
      </c>
    </row>
    <row r="18" spans="1:19" ht="15" customHeight="1" x14ac:dyDescent="0.2">
      <c r="A18" s="36" t="s">
        <v>40</v>
      </c>
      <c r="B18" s="46"/>
      <c r="C18" s="47" t="s">
        <v>41</v>
      </c>
      <c r="D18" s="48">
        <v>0</v>
      </c>
      <c r="E18" s="48">
        <f>[1]Bevételek!M24</f>
        <v>0</v>
      </c>
      <c r="F18" s="48">
        <f>[1]Bevételek!N24</f>
        <v>0</v>
      </c>
      <c r="G18" s="48">
        <f>[1]Bevételek!O24</f>
        <v>0</v>
      </c>
      <c r="H18" s="49"/>
      <c r="I18" s="46"/>
      <c r="J18" s="52" t="s">
        <v>42</v>
      </c>
      <c r="K18" s="50">
        <v>789000</v>
      </c>
      <c r="L18" s="50">
        <f>[1]Kiadások!M14</f>
        <v>800000</v>
      </c>
      <c r="M18" s="50">
        <f>[1]Kiadások!N14</f>
        <v>1100000</v>
      </c>
      <c r="N18" s="50">
        <f>[1]Kiadások!O14</f>
        <v>1021110</v>
      </c>
      <c r="O18" s="51">
        <f t="shared" si="1"/>
        <v>92.828181818181818</v>
      </c>
      <c r="R18" s="53"/>
    </row>
    <row r="19" spans="1:19" ht="15" customHeight="1" thickBot="1" x14ac:dyDescent="0.25">
      <c r="A19" s="36" t="s">
        <v>43</v>
      </c>
      <c r="B19" s="54"/>
      <c r="C19" s="55" t="s">
        <v>44</v>
      </c>
      <c r="D19" s="48"/>
      <c r="E19" s="56">
        <v>30488360</v>
      </c>
      <c r="F19" s="56">
        <v>28234551</v>
      </c>
      <c r="G19" s="56">
        <v>28234551</v>
      </c>
      <c r="H19" s="49"/>
      <c r="I19" s="46"/>
      <c r="J19" s="52" t="s">
        <v>45</v>
      </c>
      <c r="K19" s="50">
        <v>5534351</v>
      </c>
      <c r="L19" s="50">
        <f>[1]Kiadások!M27</f>
        <v>7271000</v>
      </c>
      <c r="M19" s="50">
        <f>[1]Kiadások!N27</f>
        <v>25834931</v>
      </c>
      <c r="N19" s="50">
        <f>[1]Kiadások!O27</f>
        <v>20241314</v>
      </c>
      <c r="O19" s="51">
        <f t="shared" si="1"/>
        <v>78.348628064847546</v>
      </c>
      <c r="R19" s="53"/>
    </row>
    <row r="20" spans="1:19" ht="15" customHeight="1" thickTop="1" thickBot="1" x14ac:dyDescent="0.25">
      <c r="A20" s="36" t="s">
        <v>46</v>
      </c>
      <c r="B20" s="57" t="s">
        <v>47</v>
      </c>
      <c r="C20" s="58"/>
      <c r="D20" s="59">
        <f>SUM(D15:D19)</f>
        <v>153210262</v>
      </c>
      <c r="E20" s="59">
        <f>SUM(E14:E19)</f>
        <v>186217180</v>
      </c>
      <c r="F20" s="59">
        <f>SUM(F14:F19)</f>
        <v>202877281</v>
      </c>
      <c r="G20" s="59">
        <f>SUM(G14:G19)</f>
        <v>213966022</v>
      </c>
      <c r="H20" s="60">
        <f t="shared" si="0"/>
        <v>105.46573817696225</v>
      </c>
      <c r="I20" s="57" t="s">
        <v>48</v>
      </c>
      <c r="J20" s="58"/>
      <c r="K20" s="59">
        <f>SUM(K15:K19)</f>
        <v>147942028</v>
      </c>
      <c r="L20" s="59">
        <f>SUM(L15:L19)</f>
        <v>180995965</v>
      </c>
      <c r="M20" s="59">
        <f>SUM(M15:M19)</f>
        <v>198718405</v>
      </c>
      <c r="N20" s="59">
        <f>SUM(N15:N19)</f>
        <v>183580450</v>
      </c>
      <c r="O20" s="61">
        <f t="shared" si="1"/>
        <v>92.382207878530437</v>
      </c>
      <c r="Q20" s="3" t="e">
        <f>SUM(O17+O18+#REF!+#REF!)</f>
        <v>#REF!</v>
      </c>
      <c r="R20" s="53"/>
    </row>
    <row r="21" spans="1:19" ht="15" customHeight="1" thickTop="1" x14ac:dyDescent="0.2">
      <c r="A21" s="36" t="s">
        <v>49</v>
      </c>
      <c r="B21" s="37" t="s">
        <v>50</v>
      </c>
      <c r="C21" s="62"/>
      <c r="D21" s="63"/>
      <c r="E21" s="64"/>
      <c r="F21" s="64"/>
      <c r="G21" s="65"/>
      <c r="H21" s="66"/>
      <c r="I21" s="37" t="s">
        <v>51</v>
      </c>
      <c r="J21" s="62"/>
      <c r="K21" s="64"/>
      <c r="L21" s="64"/>
      <c r="M21" s="64"/>
      <c r="N21" s="65"/>
      <c r="O21" s="67"/>
      <c r="Q21" s="3"/>
      <c r="R21" s="53"/>
    </row>
    <row r="22" spans="1:19" ht="15" customHeight="1" x14ac:dyDescent="0.2">
      <c r="A22" s="36" t="s">
        <v>52</v>
      </c>
      <c r="B22" s="46"/>
      <c r="C22" s="52" t="s">
        <v>53</v>
      </c>
      <c r="D22" s="50">
        <v>35377082</v>
      </c>
      <c r="E22" s="50">
        <f>[1]Bevételek!M27</f>
        <v>32073728</v>
      </c>
      <c r="F22" s="50">
        <f>[1]Bevételek!N27</f>
        <v>62054643</v>
      </c>
      <c r="G22" s="50">
        <f>[1]Bevételek!O27</f>
        <v>41673549</v>
      </c>
      <c r="H22" s="49">
        <f>G22/F22*100</f>
        <v>67.156214241696631</v>
      </c>
      <c r="I22" s="46"/>
      <c r="J22" s="52" t="s">
        <v>54</v>
      </c>
      <c r="K22" s="50">
        <v>43243254</v>
      </c>
      <c r="L22" s="50">
        <f>[1]Kiadások!M39</f>
        <v>39753806</v>
      </c>
      <c r="M22" s="50">
        <f>[1]Kiadások!N39</f>
        <v>37553806</v>
      </c>
      <c r="N22" s="50">
        <f>[1]Kiadások!O39</f>
        <v>12365402</v>
      </c>
      <c r="O22" s="51">
        <f>N22/M22*100</f>
        <v>32.927160565296631</v>
      </c>
      <c r="R22" s="53"/>
    </row>
    <row r="23" spans="1:19" ht="15" customHeight="1" x14ac:dyDescent="0.2">
      <c r="A23" s="36" t="s">
        <v>55</v>
      </c>
      <c r="B23" s="46"/>
      <c r="C23" s="52" t="s">
        <v>56</v>
      </c>
      <c r="D23" s="50">
        <v>98207</v>
      </c>
      <c r="E23" s="50">
        <f>[1]Bevételek!M28</f>
        <v>0</v>
      </c>
      <c r="F23" s="50">
        <f>[1]Bevételek!N28</f>
        <v>0</v>
      </c>
      <c r="G23" s="50">
        <f>[1]Bevételek!O28</f>
        <v>12316</v>
      </c>
      <c r="H23" s="49"/>
      <c r="I23" s="46"/>
      <c r="J23" s="52" t="s">
        <v>57</v>
      </c>
      <c r="K23" s="50">
        <v>0</v>
      </c>
      <c r="L23" s="50">
        <f>[1]Kiadások!M40</f>
        <v>16257512</v>
      </c>
      <c r="M23" s="50">
        <f>[1]Kiadások!N40</f>
        <v>48428426</v>
      </c>
      <c r="N23" s="50">
        <f>[1]Kiadások!O40</f>
        <v>16653256</v>
      </c>
      <c r="O23" s="51">
        <f>N23/M23*100</f>
        <v>34.387357540796394</v>
      </c>
      <c r="R23" s="53"/>
    </row>
    <row r="24" spans="1:19" ht="15" customHeight="1" thickBot="1" x14ac:dyDescent="0.25">
      <c r="A24" s="36" t="s">
        <v>58</v>
      </c>
      <c r="B24" s="68"/>
      <c r="C24" s="69" t="s">
        <v>59</v>
      </c>
      <c r="D24" s="56">
        <v>0</v>
      </c>
      <c r="E24" s="56">
        <f>[1]Bevételek!M29</f>
        <v>0</v>
      </c>
      <c r="F24" s="56">
        <f>[1]Bevételek!N29</f>
        <v>0</v>
      </c>
      <c r="G24" s="56">
        <f>[1]Bevételek!O29</f>
        <v>0</v>
      </c>
      <c r="H24" s="49"/>
      <c r="I24" s="70"/>
      <c r="J24" s="52" t="s">
        <v>60</v>
      </c>
      <c r="K24" s="50"/>
      <c r="L24" s="50">
        <f>[1]Kiadások!M41</f>
        <v>0</v>
      </c>
      <c r="M24" s="50">
        <f>[1]Kiadások!N41</f>
        <v>10001</v>
      </c>
      <c r="N24" s="50">
        <f>[1]Kiadások!O41</f>
        <v>10001</v>
      </c>
      <c r="O24" s="51"/>
      <c r="R24" s="53"/>
    </row>
    <row r="25" spans="1:19" ht="15" customHeight="1" thickTop="1" thickBot="1" x14ac:dyDescent="0.25">
      <c r="A25" s="36" t="s">
        <v>61</v>
      </c>
      <c r="B25" s="57" t="s">
        <v>62</v>
      </c>
      <c r="C25" s="58"/>
      <c r="D25" s="59">
        <f>SUM(D22:D24)</f>
        <v>35475289</v>
      </c>
      <c r="E25" s="59">
        <f>SUM(E22:E24)</f>
        <v>32073728</v>
      </c>
      <c r="F25" s="59">
        <f>SUM(F22:F24)</f>
        <v>62054643</v>
      </c>
      <c r="G25" s="59">
        <f>SUM(G22:G24)</f>
        <v>41685865</v>
      </c>
      <c r="H25" s="60">
        <f>G25/F25*100</f>
        <v>67.176061265874978</v>
      </c>
      <c r="I25" s="57" t="s">
        <v>63</v>
      </c>
      <c r="J25" s="58"/>
      <c r="K25" s="59">
        <f>SUM(K22:K24)</f>
        <v>43243254</v>
      </c>
      <c r="L25" s="59">
        <f>SUM(L22:L24)</f>
        <v>56011318</v>
      </c>
      <c r="M25" s="59">
        <f>SUM(M22:M24)</f>
        <v>85992233</v>
      </c>
      <c r="N25" s="59">
        <f>SUM(N22:N24)</f>
        <v>29028659</v>
      </c>
      <c r="O25" s="61">
        <f>N25/M25*100</f>
        <v>33.757303406692557</v>
      </c>
      <c r="R25" s="53"/>
    </row>
    <row r="26" spans="1:19" ht="15" customHeight="1" thickTop="1" thickBot="1" x14ac:dyDescent="0.25">
      <c r="A26" s="36" t="s">
        <v>64</v>
      </c>
      <c r="B26" s="57" t="s">
        <v>65</v>
      </c>
      <c r="C26" s="58"/>
      <c r="D26" s="59">
        <f>D25+D20</f>
        <v>188685551</v>
      </c>
      <c r="E26" s="59">
        <f>E25+E20</f>
        <v>218290908</v>
      </c>
      <c r="F26" s="59">
        <f>F25+F20</f>
        <v>264931924</v>
      </c>
      <c r="G26" s="59">
        <f>G25+G20</f>
        <v>255651887</v>
      </c>
      <c r="H26" s="60">
        <f>G26/F26*100</f>
        <v>96.497199408856432</v>
      </c>
      <c r="I26" s="57" t="s">
        <v>66</v>
      </c>
      <c r="J26" s="58"/>
      <c r="K26" s="71">
        <f>K25+K20</f>
        <v>191185282</v>
      </c>
      <c r="L26" s="71">
        <f>L25+L20</f>
        <v>237007283</v>
      </c>
      <c r="M26" s="71">
        <f>M25+M20</f>
        <v>284710638</v>
      </c>
      <c r="N26" s="71">
        <f>N25+N20</f>
        <v>212609109</v>
      </c>
      <c r="O26" s="61">
        <f>N26/M26*100</f>
        <v>74.675505802491301</v>
      </c>
      <c r="R26" s="53"/>
    </row>
    <row r="27" spans="1:19" ht="15" customHeight="1" thickTop="1" thickBot="1" x14ac:dyDescent="0.25">
      <c r="A27" s="36" t="s">
        <v>67</v>
      </c>
      <c r="B27" s="57" t="s">
        <v>68</v>
      </c>
      <c r="C27" s="58"/>
      <c r="D27" s="59">
        <f>K26-D26</f>
        <v>2499731</v>
      </c>
      <c r="E27" s="59">
        <f>L26-E26</f>
        <v>18716375</v>
      </c>
      <c r="F27" s="59">
        <f>M26-F26</f>
        <v>19778714</v>
      </c>
      <c r="G27" s="59"/>
      <c r="H27" s="60"/>
      <c r="I27" s="57" t="s">
        <v>69</v>
      </c>
      <c r="J27" s="58"/>
      <c r="K27" s="59"/>
      <c r="L27" s="59"/>
      <c r="M27" s="59"/>
      <c r="N27" s="59">
        <f>G26-N26</f>
        <v>43042778</v>
      </c>
      <c r="O27" s="61"/>
      <c r="R27" s="3"/>
    </row>
    <row r="28" spans="1:19" ht="15" customHeight="1" thickTop="1" thickBot="1" x14ac:dyDescent="0.25">
      <c r="A28" s="36" t="s">
        <v>70</v>
      </c>
      <c r="B28" s="72" t="s">
        <v>71</v>
      </c>
      <c r="C28" s="73"/>
      <c r="D28" s="74"/>
      <c r="E28" s="74"/>
      <c r="F28" s="74"/>
      <c r="G28" s="74"/>
      <c r="H28" s="60"/>
      <c r="I28" s="72" t="s">
        <v>72</v>
      </c>
      <c r="J28" s="73"/>
      <c r="K28" s="74">
        <f>D20-K20</f>
        <v>5268234</v>
      </c>
      <c r="L28" s="74">
        <f>E20-L20</f>
        <v>5221215</v>
      </c>
      <c r="M28" s="74">
        <f>F20-M20</f>
        <v>4158876</v>
      </c>
      <c r="N28" s="74">
        <f>G20-N20</f>
        <v>30385572</v>
      </c>
      <c r="O28" s="61"/>
      <c r="P28" s="3"/>
      <c r="R28" s="3"/>
      <c r="S28" s="3"/>
    </row>
    <row r="29" spans="1:19" ht="15" customHeight="1" thickTop="1" thickBot="1" x14ac:dyDescent="0.25">
      <c r="A29" s="36" t="s">
        <v>73</v>
      </c>
      <c r="B29" s="72" t="s">
        <v>74</v>
      </c>
      <c r="C29" s="73"/>
      <c r="D29" s="74">
        <f>K25-D25</f>
        <v>7767965</v>
      </c>
      <c r="E29" s="74">
        <f>L25-E25</f>
        <v>23937590</v>
      </c>
      <c r="F29" s="74">
        <f>M25-F25</f>
        <v>23937590</v>
      </c>
      <c r="G29" s="74"/>
      <c r="H29" s="60"/>
      <c r="I29" s="72" t="s">
        <v>75</v>
      </c>
      <c r="J29" s="73"/>
      <c r="K29" s="75"/>
      <c r="L29" s="75"/>
      <c r="M29" s="75"/>
      <c r="N29" s="75">
        <f>G25-N25</f>
        <v>12657206</v>
      </c>
      <c r="O29" s="76"/>
      <c r="R29" s="3"/>
    </row>
    <row r="30" spans="1:19" ht="15" customHeight="1" thickTop="1" x14ac:dyDescent="0.2">
      <c r="A30" s="36" t="s">
        <v>76</v>
      </c>
      <c r="B30" s="37" t="s">
        <v>77</v>
      </c>
      <c r="C30" s="77"/>
      <c r="D30" s="39"/>
      <c r="E30" s="43"/>
      <c r="F30" s="43"/>
      <c r="G30" s="44"/>
      <c r="H30" s="78"/>
      <c r="I30" s="37" t="s">
        <v>78</v>
      </c>
      <c r="J30" s="77"/>
      <c r="K30" s="43"/>
      <c r="L30" s="43"/>
      <c r="M30" s="43"/>
      <c r="N30" s="44"/>
      <c r="O30" s="45"/>
      <c r="Q30" s="3" t="e">
        <f>SUM(#REF!)</f>
        <v>#REF!</v>
      </c>
      <c r="R30" s="3"/>
    </row>
    <row r="31" spans="1:19" ht="15" customHeight="1" x14ac:dyDescent="0.2">
      <c r="A31" s="36" t="s">
        <v>79</v>
      </c>
      <c r="B31" s="46"/>
      <c r="C31" s="52" t="s">
        <v>80</v>
      </c>
      <c r="D31" s="79"/>
      <c r="E31" s="50">
        <f>[1]Bevételek!M33</f>
        <v>0</v>
      </c>
      <c r="F31" s="50">
        <f>[1]Bevételek!N33</f>
        <v>0</v>
      </c>
      <c r="G31" s="50">
        <f>[1]Bevételek!O33</f>
        <v>0</v>
      </c>
      <c r="H31" s="49"/>
      <c r="I31" s="46"/>
      <c r="J31" s="52" t="s">
        <v>81</v>
      </c>
      <c r="K31" s="50"/>
      <c r="L31" s="50">
        <f>[1]Kiadások!M45</f>
        <v>0</v>
      </c>
      <c r="M31" s="50">
        <f>[1]Kiadások!N45</f>
        <v>0</v>
      </c>
      <c r="N31" s="50">
        <f>[1]Kiadások!O45</f>
        <v>0</v>
      </c>
      <c r="O31" s="51"/>
      <c r="Q31" s="3" t="e">
        <f>SUM(#REF!)</f>
        <v>#REF!</v>
      </c>
      <c r="R31" s="3"/>
    </row>
    <row r="32" spans="1:19" ht="15" customHeight="1" x14ac:dyDescent="0.2">
      <c r="A32" s="36" t="s">
        <v>82</v>
      </c>
      <c r="B32" s="46"/>
      <c r="C32" s="52" t="s">
        <v>83</v>
      </c>
      <c r="D32" s="50"/>
      <c r="E32" s="50">
        <f>[1]Bevételek!M37</f>
        <v>0</v>
      </c>
      <c r="F32" s="50">
        <f>[1]Bevételek!N37</f>
        <v>0</v>
      </c>
      <c r="G32" s="50">
        <f>[1]Bevételek!O37</f>
        <v>0</v>
      </c>
      <c r="H32" s="49"/>
      <c r="I32" s="46"/>
      <c r="J32" s="52" t="s">
        <v>84</v>
      </c>
      <c r="K32" s="50"/>
      <c r="L32" s="50">
        <f>[1]Kiadások!M46</f>
        <v>0</v>
      </c>
      <c r="M32" s="50">
        <f>[1]Kiadások!N46</f>
        <v>0</v>
      </c>
      <c r="N32" s="50">
        <f>[1]Kiadások!O46</f>
        <v>0</v>
      </c>
      <c r="O32" s="51"/>
      <c r="R32" s="3"/>
    </row>
    <row r="33" spans="1:18" ht="15" customHeight="1" x14ac:dyDescent="0.2">
      <c r="A33" s="36" t="s">
        <v>85</v>
      </c>
      <c r="B33" s="46"/>
      <c r="C33" s="52" t="s">
        <v>86</v>
      </c>
      <c r="D33" s="50">
        <v>0</v>
      </c>
      <c r="E33" s="50">
        <v>18716385</v>
      </c>
      <c r="F33" s="50">
        <v>18716385</v>
      </c>
      <c r="G33" s="50">
        <v>18716385</v>
      </c>
      <c r="H33" s="49"/>
      <c r="I33" s="46"/>
      <c r="J33" s="52" t="s">
        <v>87</v>
      </c>
      <c r="K33" s="50"/>
      <c r="L33" s="50">
        <f>[1]Kiadások!M47</f>
        <v>0</v>
      </c>
      <c r="M33" s="50">
        <f>[1]Kiadások!N47</f>
        <v>0</v>
      </c>
      <c r="N33" s="50">
        <f>[1]Kiadások!O47</f>
        <v>0</v>
      </c>
      <c r="O33" s="51"/>
      <c r="R33" s="3"/>
    </row>
    <row r="34" spans="1:18" ht="15" customHeight="1" x14ac:dyDescent="0.2">
      <c r="A34" s="36" t="s">
        <v>88</v>
      </c>
      <c r="B34" s="46"/>
      <c r="C34" s="52" t="s">
        <v>89</v>
      </c>
      <c r="D34" s="50">
        <v>50306371</v>
      </c>
      <c r="E34" s="50"/>
      <c r="F34" s="50">
        <v>807452</v>
      </c>
      <c r="G34" s="50">
        <v>807452</v>
      </c>
      <c r="H34" s="49">
        <f>G34/F34*100</f>
        <v>100</v>
      </c>
      <c r="I34" s="46"/>
      <c r="J34" s="52" t="s">
        <v>90</v>
      </c>
      <c r="K34" s="50"/>
      <c r="L34" s="50">
        <f>[1]Kiadások!M48</f>
        <v>0</v>
      </c>
      <c r="M34" s="50">
        <f>[1]Kiadások!N48</f>
        <v>0</v>
      </c>
      <c r="N34" s="50">
        <f>[1]Kiadások!O48</f>
        <v>0</v>
      </c>
      <c r="O34" s="51">
        <v>0</v>
      </c>
      <c r="Q34" s="3">
        <f>SUM(O22:O23)</f>
        <v>67.314518106093033</v>
      </c>
      <c r="R34" s="3"/>
    </row>
    <row r="35" spans="1:18" ht="15" customHeight="1" x14ac:dyDescent="0.2">
      <c r="A35" s="36" t="s">
        <v>91</v>
      </c>
      <c r="B35" s="70"/>
      <c r="C35" s="80" t="s">
        <v>92</v>
      </c>
      <c r="D35" s="81">
        <v>3477195</v>
      </c>
      <c r="E35" s="81"/>
      <c r="F35" s="81">
        <v>2019094</v>
      </c>
      <c r="G35" s="82">
        <v>2019094</v>
      </c>
      <c r="H35" s="49">
        <f>G35/F35*100</f>
        <v>100</v>
      </c>
      <c r="I35" s="46"/>
      <c r="J35" s="52" t="s">
        <v>93</v>
      </c>
      <c r="K35" s="50"/>
      <c r="L35" s="50">
        <f>[1]Kiadások!M49</f>
        <v>0</v>
      </c>
      <c r="M35" s="50">
        <f>[1]Kiadások!N49</f>
        <v>0</v>
      </c>
      <c r="N35" s="50">
        <f>[1]Kiadások!O49</f>
        <v>0</v>
      </c>
      <c r="O35" s="51">
        <v>0</v>
      </c>
      <c r="R35" s="3"/>
    </row>
    <row r="36" spans="1:18" ht="15" customHeight="1" thickBot="1" x14ac:dyDescent="0.25">
      <c r="A36" s="36" t="s">
        <v>94</v>
      </c>
      <c r="B36" s="68"/>
      <c r="C36" s="69" t="s">
        <v>95</v>
      </c>
      <c r="D36" s="56"/>
      <c r="E36" s="56"/>
      <c r="F36" s="56"/>
      <c r="G36" s="83"/>
      <c r="H36" s="84"/>
      <c r="I36" s="70"/>
      <c r="J36" s="80" t="s">
        <v>96</v>
      </c>
      <c r="K36" s="81">
        <v>3525447</v>
      </c>
      <c r="L36" s="81">
        <v>0</v>
      </c>
      <c r="M36" s="81">
        <v>1764217</v>
      </c>
      <c r="N36" s="82">
        <v>1764217</v>
      </c>
      <c r="O36" s="51">
        <f>N36/M36*100</f>
        <v>100</v>
      </c>
    </row>
    <row r="37" spans="1:18" ht="15" customHeight="1" thickTop="1" thickBot="1" x14ac:dyDescent="0.25">
      <c r="A37" s="36" t="s">
        <v>97</v>
      </c>
      <c r="B37" s="57" t="s">
        <v>98</v>
      </c>
      <c r="C37" s="58"/>
      <c r="D37" s="59">
        <f>SUM(D30:D36)</f>
        <v>53783566</v>
      </c>
      <c r="E37" s="59">
        <f>SUM(E30:E36)</f>
        <v>18716385</v>
      </c>
      <c r="F37" s="59">
        <f>SUM(F30:F36)</f>
        <v>21542931</v>
      </c>
      <c r="G37" s="59">
        <f>SUM(G30:G36)</f>
        <v>21542931</v>
      </c>
      <c r="H37" s="60">
        <f>G37/F37*100</f>
        <v>100</v>
      </c>
      <c r="I37" s="68"/>
      <c r="J37" s="69" t="s">
        <v>99</v>
      </c>
      <c r="K37" s="56"/>
      <c r="L37" s="56"/>
      <c r="M37" s="56"/>
      <c r="N37" s="83"/>
      <c r="O37" s="85"/>
    </row>
    <row r="38" spans="1:18" ht="15" customHeight="1" thickTop="1" thickBot="1" x14ac:dyDescent="0.25">
      <c r="A38" s="36" t="s">
        <v>100</v>
      </c>
      <c r="B38" s="57" t="s">
        <v>101</v>
      </c>
      <c r="C38" s="58"/>
      <c r="D38" s="59">
        <f>D37-K38</f>
        <v>50258119</v>
      </c>
      <c r="E38" s="59">
        <f>E37-L38</f>
        <v>18716385</v>
      </c>
      <c r="F38" s="59">
        <f>F37-M38</f>
        <v>19778714</v>
      </c>
      <c r="G38" s="59">
        <f>G37-N38</f>
        <v>19778714</v>
      </c>
      <c r="H38" s="60">
        <f>G38/F38*100</f>
        <v>100</v>
      </c>
      <c r="I38" s="86" t="s">
        <v>102</v>
      </c>
      <c r="J38" s="87"/>
      <c r="K38" s="59">
        <f>SUM(K30:K37)</f>
        <v>3525447</v>
      </c>
      <c r="L38" s="59">
        <f>SUM(L30:L37)</f>
        <v>0</v>
      </c>
      <c r="M38" s="59">
        <f>SUM(M30:M37)</f>
        <v>1764217</v>
      </c>
      <c r="N38" s="59">
        <f>SUM(N30:N37)</f>
        <v>1764217</v>
      </c>
      <c r="O38" s="61">
        <f>N38/M38*100</f>
        <v>100</v>
      </c>
    </row>
    <row r="39" spans="1:18" ht="15" customHeight="1" thickTop="1" thickBot="1" x14ac:dyDescent="0.25">
      <c r="A39" s="36" t="s">
        <v>103</v>
      </c>
      <c r="B39" s="57" t="s">
        <v>104</v>
      </c>
      <c r="C39" s="58"/>
      <c r="D39" s="59">
        <f>SUM(D37+D26)</f>
        <v>242469117</v>
      </c>
      <c r="E39" s="59">
        <f>SUM(E37+E26)</f>
        <v>237007293</v>
      </c>
      <c r="F39" s="59">
        <f>SUM(F37+F26)</f>
        <v>286474855</v>
      </c>
      <c r="G39" s="59">
        <f>SUM(G37+G26)</f>
        <v>277194818</v>
      </c>
      <c r="H39" s="60">
        <f>G39/F39*100</f>
        <v>96.760610281136195</v>
      </c>
      <c r="I39" s="57" t="s">
        <v>105</v>
      </c>
      <c r="J39" s="58"/>
      <c r="K39" s="59">
        <f>SUM(K38+K26)</f>
        <v>194710729</v>
      </c>
      <c r="L39" s="59">
        <f>SUM(L38+L26)</f>
        <v>237007283</v>
      </c>
      <c r="M39" s="59">
        <f>SUM(M38+M26)</f>
        <v>286474855</v>
      </c>
      <c r="N39" s="59">
        <f>SUM(N38+N26)</f>
        <v>214373326</v>
      </c>
      <c r="O39" s="61">
        <f>N39/M39*100</f>
        <v>74.831463305915619</v>
      </c>
    </row>
    <row r="40" spans="1:18" ht="15" customHeight="1" thickTop="1" x14ac:dyDescent="0.2"/>
    <row r="41" spans="1:18" ht="15" customHeight="1" x14ac:dyDescent="0.2">
      <c r="F41" s="3"/>
    </row>
    <row r="42" spans="1:18" ht="15" customHeight="1" x14ac:dyDescent="0.2"/>
    <row r="43" spans="1:18" ht="15" customHeight="1" x14ac:dyDescent="0.2"/>
    <row r="44" spans="1:18" ht="15" customHeight="1" x14ac:dyDescent="0.2"/>
    <row r="45" spans="1:18" ht="15" customHeight="1" x14ac:dyDescent="0.2"/>
    <row r="46" spans="1:18" ht="15" customHeight="1" x14ac:dyDescent="0.2"/>
    <row r="47" spans="1:18" ht="15" customHeight="1" x14ac:dyDescent="0.2"/>
    <row r="48" spans="1:18" ht="15" customHeight="1" x14ac:dyDescent="0.2"/>
    <row r="49" ht="15" hidden="1" customHeight="1" x14ac:dyDescent="0.2"/>
    <row r="50" ht="15" hidden="1" customHeight="1" x14ac:dyDescent="0.2"/>
    <row r="51" ht="15" hidden="1" customHeight="1" x14ac:dyDescent="0.2"/>
    <row r="52" ht="15" hidden="1" customHeight="1" x14ac:dyDescent="0.2"/>
    <row r="53" ht="15" hidden="1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</sheetData>
  <mergeCells count="13">
    <mergeCell ref="B12:C12"/>
    <mergeCell ref="G12:H12"/>
    <mergeCell ref="I12:J12"/>
    <mergeCell ref="N12:O12"/>
    <mergeCell ref="B13:C13"/>
    <mergeCell ref="I13:J13"/>
    <mergeCell ref="B5:O5"/>
    <mergeCell ref="B6:O6"/>
    <mergeCell ref="B7:O7"/>
    <mergeCell ref="B10:C10"/>
    <mergeCell ref="I10:J10"/>
    <mergeCell ref="B11:H11"/>
    <mergeCell ref="I11:O11"/>
  </mergeCells>
  <printOptions horizontalCentered="1" verticalCentered="1"/>
  <pageMargins left="0.19685039370078741" right="0.19685039370078741" top="0.15748031496062992" bottom="0.15748031496062992" header="0.51181102362204722" footer="0.5118110236220472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Mérleg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Mészárosné Szincsák Mária</dc:creator>
  <cp:lastModifiedBy>Mészárosné Szincsák Mária</cp:lastModifiedBy>
  <dcterms:created xsi:type="dcterms:W3CDTF">2020-07-07T10:15:20Z</dcterms:created>
  <dcterms:modified xsi:type="dcterms:W3CDTF">2020-07-07T10:16:27Z</dcterms:modified>
</cp:coreProperties>
</file>