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7"/>
  </bookViews>
  <sheets>
    <sheet name="rem1 " sheetId="1" r:id="rId1"/>
    <sheet name="rem2" sheetId="2" r:id="rId2"/>
    <sheet name="rem3" sheetId="3" r:id="rId3"/>
    <sheet name="rem4" sheetId="4" r:id="rId4"/>
    <sheet name="rem5" sheetId="5" r:id="rId5"/>
    <sheet name="rem6" sheetId="6" r:id="rId6"/>
    <sheet name="rem7" sheetId="7" r:id="rId7"/>
    <sheet name="eiv" sheetId="8" r:id="rId8"/>
    <sheet name="Munka1" sheetId="9" r:id="rId9"/>
  </sheets>
  <externalReferences>
    <externalReference r:id="rId12"/>
    <externalReference r:id="rId13"/>
    <externalReference r:id="rId14"/>
  </externalReferences>
  <definedNames>
    <definedName name="enczi">'[3]rszakfössz'!$D$123</definedName>
    <definedName name="_xlnm.Print_Titles" localSheetId="7">'eiv'!$1:$4</definedName>
    <definedName name="_xlnm.Print_Titles" localSheetId="1">'rem2'!$1:$4</definedName>
    <definedName name="_xlnm.Print_Titles" localSheetId="2">'rem3'!$1:$4</definedName>
    <definedName name="_xlnm.Print_Titles" localSheetId="3">'rem4'!$1:$4</definedName>
    <definedName name="_xlnm.Print_Titles" localSheetId="4">'rem5'!$1:$4</definedName>
  </definedNames>
  <calcPr fullCalcOnLoad="1"/>
</workbook>
</file>

<file path=xl/sharedStrings.xml><?xml version="1.0" encoding="utf-8"?>
<sst xmlns="http://schemas.openxmlformats.org/spreadsheetml/2006/main" count="452" uniqueCount="179">
  <si>
    <t>Költségvetési cím</t>
  </si>
  <si>
    <t>száma</t>
  </si>
  <si>
    <t>megnevezése</t>
  </si>
  <si>
    <t>10.</t>
  </si>
  <si>
    <t>Önkormányzat</t>
  </si>
  <si>
    <t>11.</t>
  </si>
  <si>
    <t>12.</t>
  </si>
  <si>
    <t>Település üzemeltetés</t>
  </si>
  <si>
    <t>13.</t>
  </si>
  <si>
    <t>Foglalkoztatás és szociálpolitikai feladatok</t>
  </si>
  <si>
    <t>14.</t>
  </si>
  <si>
    <t>15.</t>
  </si>
  <si>
    <t>Bevételi forrás megnevezése</t>
  </si>
  <si>
    <t xml:space="preserve">Összesen </t>
  </si>
  <si>
    <t>ÁFA bevételek visszatérülések</t>
  </si>
  <si>
    <t>Kamat bevételek</t>
  </si>
  <si>
    <t>Intézmények müködési  bevételei össz.</t>
  </si>
  <si>
    <t>Helyi adók</t>
  </si>
  <si>
    <t xml:space="preserve">      Magánszemélyek kommunális adója</t>
  </si>
  <si>
    <t xml:space="preserve">      vállalkozók kommunális adója</t>
  </si>
  <si>
    <t xml:space="preserve">      Iparűzési adó</t>
  </si>
  <si>
    <t>Helyi adók összesen</t>
  </si>
  <si>
    <t>Átengedett központi adók</t>
  </si>
  <si>
    <t xml:space="preserve">      Gépjárműadó</t>
  </si>
  <si>
    <t xml:space="preserve">      Termőföld bérbeadásából származó SZJA</t>
  </si>
  <si>
    <t xml:space="preserve">      Átengedett egyéb központi adók</t>
  </si>
  <si>
    <t>Átengedett központi adók összesen</t>
  </si>
  <si>
    <t>Egyéb sajátos bevételek</t>
  </si>
  <si>
    <t>Önkormányz. sajátos müköd. bevét. össz.</t>
  </si>
  <si>
    <t>Tárgyi eszközök értékesítése</t>
  </si>
  <si>
    <t>Önkormányzatok sajátos felhalmozási bevét.</t>
  </si>
  <si>
    <t>Pénzügyi befektetések bevételei</t>
  </si>
  <si>
    <t xml:space="preserve">Felhalmozási és tőke jellegű bevételek összesen </t>
  </si>
  <si>
    <t xml:space="preserve">Normatív állami támogatás </t>
  </si>
  <si>
    <t>Központosított előirányzatok</t>
  </si>
  <si>
    <t>Kötött felhasználású normatívák</t>
  </si>
  <si>
    <t>CÉDE támogatás</t>
  </si>
  <si>
    <t>Központi költségvetési támogatás összesen</t>
  </si>
  <si>
    <t>Müködési célú pénzeszköz átvétel államháztartáson kivülről</t>
  </si>
  <si>
    <t>Támogatás értékű működési bevételek</t>
  </si>
  <si>
    <t>Müködési célú pénzeszköz átvétel összesen</t>
  </si>
  <si>
    <t>Felhalmozási célra átvett pénzeszk.államháztartáson kivülről</t>
  </si>
  <si>
    <t>Felhalmozási célra átvett pénzeszk.államháztartáson belülről</t>
  </si>
  <si>
    <t>Felhalmozási célú pénzeszköz átvétel összesen</t>
  </si>
  <si>
    <t>Támogatások kiegészítések átvett pénzeszk.ö.</t>
  </si>
  <si>
    <t>Működési hitel felvétel</t>
  </si>
  <si>
    <t>Felhalmozási hitel felvétel</t>
  </si>
  <si>
    <t>Pénzforgalom nélküli bevételek</t>
  </si>
  <si>
    <t>Hitelek, pénzforgalom nélküli  bev.összesen 5</t>
  </si>
  <si>
    <t xml:space="preserve">Bevételek összesen </t>
  </si>
  <si>
    <t>eredeti</t>
  </si>
  <si>
    <t xml:space="preserve">módosított </t>
  </si>
  <si>
    <t>előirányzat</t>
  </si>
  <si>
    <t>Hatósági jogkörhöz köthető működési bevételek bevételei</t>
  </si>
  <si>
    <t>Továbbszámlázott ( közvetített ) szolgáltatások bevétele</t>
  </si>
  <si>
    <t xml:space="preserve">Intézményi működéshez kapcsolódó bevételek </t>
  </si>
  <si>
    <t>Intézmények egyéb sajátos bevétele</t>
  </si>
  <si>
    <t xml:space="preserve">       Adó pótlék bírság</t>
  </si>
  <si>
    <t xml:space="preserve">       Helyben maradó Személyi jövedelem adó</t>
  </si>
  <si>
    <t xml:space="preserve">       Jövedelem különbségek mérséklése +,-</t>
  </si>
  <si>
    <t>Működési</t>
  </si>
  <si>
    <t>Felhalmozási</t>
  </si>
  <si>
    <t>Talajterhelési díj</t>
  </si>
  <si>
    <t>Helyszíni, szabálysértési birság</t>
  </si>
  <si>
    <t>Étkeztetési</t>
  </si>
  <si>
    <t xml:space="preserve">Önkormányzat elszámolásai </t>
  </si>
  <si>
    <t>Közművelődési feladatok</t>
  </si>
  <si>
    <t>Cím</t>
  </si>
  <si>
    <t>neve</t>
  </si>
  <si>
    <t>Összesen</t>
  </si>
  <si>
    <t>Müködési</t>
  </si>
  <si>
    <t xml:space="preserve">Felhalmozási </t>
  </si>
  <si>
    <t xml:space="preserve">Önkorm. </t>
  </si>
  <si>
    <t>Összes bevétel</t>
  </si>
  <si>
    <t xml:space="preserve">Intézmények müködési  bevételei </t>
  </si>
  <si>
    <t xml:space="preserve">Önkormányz. sajátos müköd. bevét. </t>
  </si>
  <si>
    <t xml:space="preserve">Felhalmozási és tőke jellegű bevételek </t>
  </si>
  <si>
    <t xml:space="preserve">Támogatások kiegészítések átvett pénzeszközök  </t>
  </si>
  <si>
    <t xml:space="preserve">Hitelek, pénzforgalom nélküli, függö bev. </t>
  </si>
  <si>
    <t>Tel.üzemelt.fel.</t>
  </si>
  <si>
    <t>Fogl.szoc.pol feladatok.</t>
  </si>
  <si>
    <t xml:space="preserve"> összesen</t>
  </si>
  <si>
    <t>Étkeztetési feladatok</t>
  </si>
  <si>
    <t>Önkormányzatok elszámolásai</t>
  </si>
  <si>
    <t>módosított</t>
  </si>
  <si>
    <t>Kiadási előirányzat megnevezése</t>
  </si>
  <si>
    <t xml:space="preserve">Müködési </t>
  </si>
  <si>
    <t>Rendszeres személyi juttatások</t>
  </si>
  <si>
    <t>Nem rendszeres személyi juttatások</t>
  </si>
  <si>
    <t>Külső személyi juttatások</t>
  </si>
  <si>
    <t>Személyi juttatások összesen</t>
  </si>
  <si>
    <t>Társadalom biztosítási járulék</t>
  </si>
  <si>
    <t>Egészségügyi hozzájárulás</t>
  </si>
  <si>
    <t>Táppénz hozzájárulás</t>
  </si>
  <si>
    <t>Munkaadókat terhelő egyéb járulékok</t>
  </si>
  <si>
    <t>Munkaadókat terhelő járulékok össz.</t>
  </si>
  <si>
    <t>Készlet beszerzések</t>
  </si>
  <si>
    <t>Szolgáltatások</t>
  </si>
  <si>
    <t>ÁFA kiadás</t>
  </si>
  <si>
    <t>Kiküldetés,reprezentció</t>
  </si>
  <si>
    <t>Egyéb dologi kiadások</t>
  </si>
  <si>
    <t>Dologi kiadások összesen</t>
  </si>
  <si>
    <t>Különféle költségvetési befizetések</t>
  </si>
  <si>
    <t>Adók,dijak,befizetések</t>
  </si>
  <si>
    <t>Kamatkiadások</t>
  </si>
  <si>
    <t>Egyéb folyó kiadások</t>
  </si>
  <si>
    <t>Müködési célra átadott pénzeszköz államháztartáson kivülre</t>
  </si>
  <si>
    <t>Müködési célú pénzeszköz átadás össz.</t>
  </si>
  <si>
    <t>Felhalmozási célú pénzeszköz átadás államháztartáson kivülre</t>
  </si>
  <si>
    <t>Felhalmozási célú pénzeszköz átadás össz.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</si>
  <si>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</si>
  <si>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</si>
  <si>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</si>
  <si>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</si>
  <si>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</si>
  <si>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</si>
  <si>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Beruházási kiadások ÁFA</t>
  </si>
  <si>
    <t>Beruházási kiadások összesen</t>
  </si>
  <si>
    <t>Működési hitel visszafizetés</t>
  </si>
  <si>
    <t>Felhalmozási hitel visszafizetés</t>
  </si>
  <si>
    <t>Hitelek kiadásai</t>
  </si>
  <si>
    <t>Működési tartalék</t>
  </si>
  <si>
    <t>Felhalmozási tartalék</t>
  </si>
  <si>
    <t>Pénzforgalom nélküli kiadások</t>
  </si>
  <si>
    <t>Kiadások összesen</t>
  </si>
  <si>
    <t>Munkáltató által fizetett SZJA</t>
  </si>
  <si>
    <t>Támogatás értékű működési kiadások</t>
  </si>
  <si>
    <t>Támogatás értékű felhalmozási kiadások</t>
  </si>
  <si>
    <t>Pénzügyi befektetések</t>
  </si>
  <si>
    <t>Önkormányzati hiv.</t>
  </si>
  <si>
    <t>Összes kiadás</t>
  </si>
  <si>
    <t xml:space="preserve">Személyi juttatások </t>
  </si>
  <si>
    <t xml:space="preserve">Munkaadókat terhelő járulékok </t>
  </si>
  <si>
    <t>Dologi jellegü kiadások</t>
  </si>
  <si>
    <t>Felhalmozási kiadások</t>
  </si>
  <si>
    <t>Hitelek, pénzforgalom nélküli kiadások</t>
  </si>
  <si>
    <t>létszámkeret</t>
  </si>
  <si>
    <t>Település üzemeltet.</t>
  </si>
  <si>
    <t>Önkorm összesen</t>
  </si>
  <si>
    <t>Egészségügyi feladatok</t>
  </si>
  <si>
    <t>16.</t>
  </si>
  <si>
    <t>egészségügyi feladatok</t>
  </si>
  <si>
    <t>foglalkoztatás és szociálpolitikai feladatok</t>
  </si>
  <si>
    <t>Felújítási cél</t>
  </si>
  <si>
    <t xml:space="preserve">száma </t>
  </si>
  <si>
    <t xml:space="preserve"> megnevezése</t>
  </si>
  <si>
    <t>Eredeti</t>
  </si>
  <si>
    <t>Módosított</t>
  </si>
  <si>
    <t>Felújítás összesen</t>
  </si>
  <si>
    <t xml:space="preserve">Önkormányzat </t>
  </si>
  <si>
    <t>Temető felújítás</t>
  </si>
  <si>
    <t>felhalmozási cél megnevezése</t>
  </si>
  <si>
    <t>Lakáshoz jutás támogatása</t>
  </si>
  <si>
    <t>Felhalmozási kiadások összesen</t>
  </si>
  <si>
    <t>Piactér kialakítás</t>
  </si>
  <si>
    <t>Beruházások összesen</t>
  </si>
  <si>
    <t>Hajdúsági szikárd hulladék lerakó</t>
  </si>
  <si>
    <t>Polgári Kistérségnek számítógpépre</t>
  </si>
  <si>
    <t>Görbeházának Óvoda pályázatra</t>
  </si>
  <si>
    <t>Felhalmozásra átadott összesen</t>
  </si>
  <si>
    <t>PÉTEGISZ tulajdon rész</t>
  </si>
  <si>
    <t>Kiegyenlítő, függő és átfutó bevételek</t>
  </si>
  <si>
    <t>Kiegyenlítő, függő és átfutó kiadások</t>
  </si>
  <si>
    <t>település üzemeltetés</t>
  </si>
  <si>
    <t>Petőfi utca felújítás</t>
  </si>
  <si>
    <t>Hitelek, fűggö és pénzforg.nélküli kiadások</t>
  </si>
  <si>
    <t>Működésképtelen önkormányzatok egyéb támogatása</t>
  </si>
  <si>
    <t>módosított félév</t>
  </si>
  <si>
    <t>módosítás évvégi</t>
  </si>
  <si>
    <t>Megnevezés</t>
  </si>
  <si>
    <t>Összes előirányzat</t>
  </si>
  <si>
    <t>Működési előirányzat</t>
  </si>
  <si>
    <t>Felhalmozási előirányzat</t>
  </si>
  <si>
    <t>Bevételek</t>
  </si>
  <si>
    <t>Kiadások</t>
  </si>
  <si>
    <t>Működési kölcsön ÁHT-n kívülre</t>
  </si>
  <si>
    <t>Müködési célra átadott pénzeszköz ÁHT-n kivülre</t>
  </si>
  <si>
    <t>Bevétel-kiadás</t>
  </si>
  <si>
    <t>Petőfi utca utburkolat szélesítés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</si>
</sst>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yyyy/\ m/\ d\."/>
    <numFmt numFmtId="168" formatCode="yyyy/\ mmm\."/>
    <numFmt numFmtId="169" formatCode="0.0"/>
    <numFmt numFmtId="170" formatCode="yyyy/mmm/d"/>
    <numFmt numFmtId="171" formatCode="yyyy/\ mmmm"/>
    <numFmt numFmtId="172" formatCode="0.0000%"/>
    <numFmt numFmtId="173" formatCode="_-* #,##0.0000\ _F_t_-;\-* #,##0.0000\ _F_t_-;_-* &quot;-&quot;????\ _F_t_-;_-@_-"/>
    <numFmt numFmtId="174" formatCode="yyyy/\ mmm/"/>
    <numFmt numFmtId="175" formatCode="0.000%"/>
    <numFmt numFmtId="176" formatCode="0.00000%"/>
    <numFmt numFmtId="177" formatCode="_-* #,##0.000\ _F_t_-;\-* #,##0.000\ _F_t_-;_-* &quot;-&quot;???\ _F_t_-;_-@_-"/>
    <numFmt numFmtId="178" formatCode="0.000"/>
    <numFmt numFmtId="179" formatCode="0.0000"/>
    <numFmt numFmtId="180" formatCode="_-* #,##0.0000\ _F_t_-;\-* #,##0.0000\ _F_t_-;_-* &quot;-&quot;??\ _F_t_-;_-@_-"/>
    <numFmt numFmtId="181" formatCode="0.0%"/>
    <numFmt numFmtId="182" formatCode="0.000000%"/>
    <numFmt numFmtId="183" formatCode="_-* #,##0.000000\ _F_t_-;\-* #,##0.000000\ _F_t_-;_-* &quot;-&quot;??????\ _F_t_-;_-@_-"/>
    <numFmt numFmtId="184" formatCode="yyyy/mm/dd;@"/>
    <numFmt numFmtId="185" formatCode="_-* #,##0.0000000\ _F_t_-;\-* #,##0.0000000\ _F_t_-;_-* &quot;-&quot;??\ _F_t_-;_-@_-"/>
    <numFmt numFmtId="186" formatCode="_-* #,##0.00000000000\ _F_t_-;\-* #,##0.00000000000\ _F_t_-;_-* &quot;-&quot;??\ _F_t_-;_-@_-"/>
    <numFmt numFmtId="187" formatCode="_-* #,##0.00000\ _F_t_-;\-* #,##0.00000\ _F_t_-;_-* &quot;-&quot;??\ _F_t_-;_-@_-"/>
    <numFmt numFmtId="188" formatCode="_-* #,##0.0000000000\ _F_t_-;\-* #,##0.0000000000\ _F_t_-;_-* &quot;-&quot;??\ _F_t_-;_-@_-"/>
    <numFmt numFmtId="189" formatCode="_-* #,##0.000000000\ _F_t_-;\-* #,##0.000000000\ _F_t_-;_-* &quot;-&quot;??\ _F_t_-;_-@_-"/>
    <numFmt numFmtId="190" formatCode="_-* #,##0.00000000\ _F_t_-;\-* #,##0.00000000\ _F_t_-;_-* &quot;-&quot;??\ _F_t_-;_-@_-"/>
    <numFmt numFmtId="191" formatCode="_-* #,##0.000000\ _F_t_-;\-* #,##0.000000\ _F_t_-;_-* &quot;-&quot;??\ _F_t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2" fillId="0" borderId="0" xfId="58" applyFont="1">
      <alignment/>
      <protection/>
    </xf>
    <xf numFmtId="0" fontId="22" fillId="0" borderId="10" xfId="58" applyFont="1" applyBorder="1">
      <alignment/>
      <protection/>
    </xf>
    <xf numFmtId="0" fontId="22" fillId="0" borderId="10" xfId="58" applyFont="1" applyBorder="1" applyAlignment="1">
      <alignment horizontal="center"/>
      <protection/>
    </xf>
    <xf numFmtId="0" fontId="22" fillId="0" borderId="11" xfId="58" applyFont="1" applyBorder="1">
      <alignment/>
      <protection/>
    </xf>
    <xf numFmtId="0" fontId="23" fillId="0" borderId="0" xfId="58" applyFont="1">
      <alignment/>
      <protection/>
    </xf>
    <xf numFmtId="0" fontId="23" fillId="0" borderId="12" xfId="58" applyFont="1" applyBorder="1">
      <alignment/>
      <protection/>
    </xf>
    <xf numFmtId="164" fontId="23" fillId="0" borderId="13" xfId="40" applyNumberFormat="1" applyFont="1" applyBorder="1" applyAlignment="1">
      <alignment/>
    </xf>
    <xf numFmtId="164" fontId="23" fillId="0" borderId="14" xfId="40" applyNumberFormat="1" applyFont="1" applyBorder="1" applyAlignment="1">
      <alignment/>
    </xf>
    <xf numFmtId="0" fontId="25" fillId="0" borderId="12" xfId="58" applyFont="1" applyBorder="1">
      <alignment/>
      <protection/>
    </xf>
    <xf numFmtId="164" fontId="25" fillId="0" borderId="13" xfId="40" applyNumberFormat="1" applyFont="1" applyBorder="1" applyAlignment="1">
      <alignment/>
    </xf>
    <xf numFmtId="164" fontId="25" fillId="0" borderId="14" xfId="40" applyNumberFormat="1" applyFont="1" applyBorder="1" applyAlignment="1">
      <alignment/>
    </xf>
    <xf numFmtId="0" fontId="25" fillId="0" borderId="0" xfId="58" applyFont="1">
      <alignment/>
      <protection/>
    </xf>
    <xf numFmtId="0" fontId="26" fillId="0" borderId="12" xfId="58" applyFont="1" applyBorder="1">
      <alignment/>
      <protection/>
    </xf>
    <xf numFmtId="164" fontId="26" fillId="0" borderId="13" xfId="40" applyNumberFormat="1" applyFont="1" applyBorder="1" applyAlignment="1">
      <alignment/>
    </xf>
    <xf numFmtId="164" fontId="26" fillId="0" borderId="14" xfId="40" applyNumberFormat="1" applyFont="1" applyBorder="1" applyAlignment="1">
      <alignment/>
    </xf>
    <xf numFmtId="0" fontId="26" fillId="0" borderId="0" xfId="58" applyFont="1">
      <alignment/>
      <protection/>
    </xf>
    <xf numFmtId="0" fontId="23" fillId="0" borderId="15" xfId="58" applyFont="1" applyBorder="1">
      <alignment/>
      <protection/>
    </xf>
    <xf numFmtId="164" fontId="23" fillId="0" borderId="16" xfId="40" applyNumberFormat="1" applyFont="1" applyBorder="1" applyAlignment="1">
      <alignment/>
    </xf>
    <xf numFmtId="164" fontId="23" fillId="0" borderId="17" xfId="40" applyNumberFormat="1" applyFont="1" applyBorder="1" applyAlignment="1">
      <alignment/>
    </xf>
    <xf numFmtId="164" fontId="23" fillId="0" borderId="0" xfId="40" applyNumberFormat="1" applyFont="1" applyAlignment="1">
      <alignment/>
    </xf>
    <xf numFmtId="0" fontId="27" fillId="0" borderId="12" xfId="58" applyFont="1" applyBorder="1">
      <alignment/>
      <protection/>
    </xf>
    <xf numFmtId="164" fontId="27" fillId="0" borderId="13" xfId="40" applyNumberFormat="1" applyFont="1" applyBorder="1" applyAlignment="1">
      <alignment/>
    </xf>
    <xf numFmtId="164" fontId="27" fillId="0" borderId="14" xfId="40" applyNumberFormat="1" applyFont="1" applyBorder="1" applyAlignment="1">
      <alignment/>
    </xf>
    <xf numFmtId="0" fontId="27" fillId="0" borderId="0" xfId="58" applyFont="1">
      <alignment/>
      <protection/>
    </xf>
    <xf numFmtId="0" fontId="23" fillId="0" borderId="18" xfId="58" applyFont="1" applyBorder="1">
      <alignment/>
      <protection/>
    </xf>
    <xf numFmtId="164" fontId="23" fillId="0" borderId="19" xfId="40" applyNumberFormat="1" applyFont="1" applyBorder="1" applyAlignment="1">
      <alignment/>
    </xf>
    <xf numFmtId="164" fontId="23" fillId="0" borderId="20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164" fontId="23" fillId="0" borderId="0" xfId="4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29" fillId="0" borderId="13" xfId="40" applyNumberFormat="1" applyFont="1" applyBorder="1" applyAlignment="1">
      <alignment/>
    </xf>
    <xf numFmtId="164" fontId="29" fillId="0" borderId="14" xfId="4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59" applyFont="1">
      <alignment/>
      <protection/>
    </xf>
    <xf numFmtId="0" fontId="23" fillId="0" borderId="10" xfId="59" applyFont="1" applyBorder="1" applyAlignment="1">
      <alignment horizontal="center"/>
      <protection/>
    </xf>
    <xf numFmtId="0" fontId="23" fillId="0" borderId="0" xfId="59" applyFont="1" applyBorder="1">
      <alignment/>
      <protection/>
    </xf>
    <xf numFmtId="0" fontId="23" fillId="0" borderId="21" xfId="59" applyFont="1" applyBorder="1" applyAlignment="1">
      <alignment horizontal="center"/>
      <protection/>
    </xf>
    <xf numFmtId="0" fontId="23" fillId="0" borderId="21" xfId="59" applyFont="1" applyBorder="1">
      <alignment/>
      <protection/>
    </xf>
    <xf numFmtId="164" fontId="23" fillId="0" borderId="21" xfId="40" applyNumberFormat="1" applyFont="1" applyBorder="1" applyAlignment="1">
      <alignment/>
    </xf>
    <xf numFmtId="0" fontId="23" fillId="0" borderId="10" xfId="59" applyFont="1" applyBorder="1">
      <alignment/>
      <protection/>
    </xf>
    <xf numFmtId="164" fontId="23" fillId="0" borderId="10" xfId="40" applyNumberFormat="1" applyFont="1" applyBorder="1" applyAlignment="1">
      <alignment/>
    </xf>
    <xf numFmtId="0" fontId="25" fillId="0" borderId="10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0" fontId="25" fillId="0" borderId="0" xfId="59" applyFont="1" applyBorder="1">
      <alignment/>
      <protection/>
    </xf>
    <xf numFmtId="0" fontId="23" fillId="0" borderId="11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164" fontId="23" fillId="0" borderId="11" xfId="40" applyNumberFormat="1" applyFont="1" applyBorder="1" applyAlignment="1">
      <alignment/>
    </xf>
    <xf numFmtId="0" fontId="23" fillId="0" borderId="0" xfId="59" applyFont="1" applyBorder="1" applyAlignment="1">
      <alignment horizontal="center"/>
      <protection/>
    </xf>
    <xf numFmtId="164" fontId="25" fillId="0" borderId="10" xfId="40" applyNumberFormat="1" applyFont="1" applyBorder="1" applyAlignment="1">
      <alignment/>
    </xf>
    <xf numFmtId="0" fontId="26" fillId="0" borderId="10" xfId="59" applyFont="1" applyBorder="1" applyAlignment="1">
      <alignment horizontal="center"/>
      <protection/>
    </xf>
    <xf numFmtId="0" fontId="26" fillId="0" borderId="10" xfId="59" applyFont="1" applyBorder="1">
      <alignment/>
      <protection/>
    </xf>
    <xf numFmtId="164" fontId="26" fillId="0" borderId="10" xfId="40" applyNumberFormat="1" applyFont="1" applyBorder="1" applyAlignment="1">
      <alignment/>
    </xf>
    <xf numFmtId="0" fontId="26" fillId="0" borderId="0" xfId="59" applyFont="1" applyBorder="1">
      <alignment/>
      <protection/>
    </xf>
    <xf numFmtId="0" fontId="30" fillId="0" borderId="0" xfId="59" applyFont="1" applyBorder="1">
      <alignment/>
      <protection/>
    </xf>
    <xf numFmtId="164" fontId="23" fillId="0" borderId="13" xfId="40" applyNumberFormat="1" applyFont="1" applyBorder="1" applyAlignment="1">
      <alignment horizontal="center" vertical="center"/>
    </xf>
    <xf numFmtId="164" fontId="23" fillId="0" borderId="19" xfId="4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8" fillId="0" borderId="13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 shrinkToFi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 textRotation="90"/>
    </xf>
    <xf numFmtId="0" fontId="23" fillId="0" borderId="19" xfId="0" applyFont="1" applyBorder="1" applyAlignment="1">
      <alignment horizontal="center" vertical="center" textRotation="90"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3" fillId="0" borderId="12" xfId="59" applyFont="1" applyBorder="1" applyAlignment="1">
      <alignment horizontal="center"/>
      <protection/>
    </xf>
    <xf numFmtId="0" fontId="23" fillId="0" borderId="13" xfId="59" applyFont="1" applyBorder="1" applyAlignment="1">
      <alignment/>
      <protection/>
    </xf>
    <xf numFmtId="164" fontId="23" fillId="0" borderId="13" xfId="40" applyNumberFormat="1" applyFont="1" applyBorder="1" applyAlignment="1">
      <alignment/>
    </xf>
    <xf numFmtId="0" fontId="23" fillId="0" borderId="12" xfId="59" applyFont="1" applyBorder="1" applyAlignment="1">
      <alignment/>
      <protection/>
    </xf>
    <xf numFmtId="0" fontId="23" fillId="0" borderId="15" xfId="59" applyFont="1" applyBorder="1" applyAlignment="1">
      <alignment/>
      <protection/>
    </xf>
    <xf numFmtId="0" fontId="23" fillId="0" borderId="16" xfId="59" applyFont="1" applyBorder="1" applyAlignment="1">
      <alignment/>
      <protection/>
    </xf>
    <xf numFmtId="0" fontId="23" fillId="0" borderId="18" xfId="59" applyFont="1" applyBorder="1" applyAlignment="1">
      <alignment horizontal="center" vertical="center" textRotation="90"/>
      <protection/>
    </xf>
    <xf numFmtId="0" fontId="23" fillId="0" borderId="19" xfId="59" applyFont="1" applyBorder="1" applyAlignment="1">
      <alignment horizontal="center" vertical="center"/>
      <protection/>
    </xf>
    <xf numFmtId="164" fontId="23" fillId="0" borderId="14" xfId="40" applyNumberFormat="1" applyFont="1" applyBorder="1" applyAlignment="1">
      <alignment/>
    </xf>
    <xf numFmtId="164" fontId="23" fillId="0" borderId="14" xfId="4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164" fontId="27" fillId="0" borderId="0" xfId="40" applyNumberFormat="1" applyFont="1" applyBorder="1" applyAlignment="1">
      <alignment/>
    </xf>
    <xf numFmtId="164" fontId="23" fillId="0" borderId="24" xfId="40" applyNumberFormat="1" applyFont="1" applyBorder="1" applyAlignment="1">
      <alignment/>
    </xf>
    <xf numFmtId="0" fontId="27" fillId="0" borderId="25" xfId="58" applyFont="1" applyBorder="1">
      <alignment/>
      <protection/>
    </xf>
    <xf numFmtId="0" fontId="27" fillId="0" borderId="26" xfId="58" applyFont="1" applyBorder="1">
      <alignment/>
      <protection/>
    </xf>
    <xf numFmtId="0" fontId="27" fillId="0" borderId="12" xfId="0" applyFont="1" applyBorder="1" applyAlignment="1">
      <alignment/>
    </xf>
    <xf numFmtId="43" fontId="23" fillId="0" borderId="0" xfId="40" applyFont="1" applyAlignment="1">
      <alignment/>
    </xf>
    <xf numFmtId="164" fontId="0" fillId="0" borderId="27" xfId="40" applyNumberFormat="1" applyBorder="1" applyAlignment="1">
      <alignment horizontal="left" vertical="center" indent="2"/>
    </xf>
    <xf numFmtId="164" fontId="23" fillId="0" borderId="20" xfId="40" applyNumberFormat="1" applyFont="1" applyBorder="1" applyAlignment="1">
      <alignment horizontal="left" indent="2"/>
    </xf>
    <xf numFmtId="164" fontId="23" fillId="0" borderId="14" xfId="40" applyNumberFormat="1" applyFont="1" applyBorder="1" applyAlignment="1">
      <alignment horizontal="left" indent="2"/>
    </xf>
    <xf numFmtId="164" fontId="25" fillId="0" borderId="14" xfId="40" applyNumberFormat="1" applyFont="1" applyBorder="1" applyAlignment="1">
      <alignment horizontal="left" indent="2"/>
    </xf>
    <xf numFmtId="164" fontId="26" fillId="0" borderId="14" xfId="40" applyNumberFormat="1" applyFont="1" applyBorder="1" applyAlignment="1">
      <alignment horizontal="left" indent="2"/>
    </xf>
    <xf numFmtId="164" fontId="27" fillId="0" borderId="14" xfId="40" applyNumberFormat="1" applyFont="1" applyBorder="1" applyAlignment="1">
      <alignment horizontal="left" indent="2"/>
    </xf>
    <xf numFmtId="164" fontId="27" fillId="0" borderId="28" xfId="40" applyNumberFormat="1" applyFont="1" applyBorder="1" applyAlignment="1">
      <alignment horizontal="left" indent="2"/>
    </xf>
    <xf numFmtId="164" fontId="23" fillId="0" borderId="29" xfId="40" applyNumberFormat="1" applyFont="1" applyBorder="1" applyAlignment="1">
      <alignment horizontal="left" indent="2"/>
    </xf>
    <xf numFmtId="164" fontId="23" fillId="0" borderId="0" xfId="40" applyNumberFormat="1" applyFont="1" applyAlignment="1">
      <alignment horizontal="left" indent="2"/>
    </xf>
    <xf numFmtId="43" fontId="23" fillId="0" borderId="12" xfId="40" applyFont="1" applyBorder="1" applyAlignment="1">
      <alignment/>
    </xf>
    <xf numFmtId="43" fontId="23" fillId="0" borderId="13" xfId="40" applyFont="1" applyBorder="1" applyAlignment="1">
      <alignment/>
    </xf>
    <xf numFmtId="43" fontId="23" fillId="0" borderId="12" xfId="40" applyFont="1" applyBorder="1" applyAlignment="1">
      <alignment horizontal="center"/>
    </xf>
    <xf numFmtId="164" fontId="23" fillId="0" borderId="20" xfId="40" applyNumberFormat="1" applyFont="1" applyBorder="1" applyAlignment="1">
      <alignment horizontal="center" vertical="center"/>
    </xf>
    <xf numFmtId="164" fontId="23" fillId="0" borderId="17" xfId="40" applyNumberFormat="1" applyFont="1" applyBorder="1" applyAlignment="1">
      <alignment/>
    </xf>
    <xf numFmtId="0" fontId="23" fillId="0" borderId="28" xfId="59" applyFont="1" applyBorder="1">
      <alignment/>
      <protection/>
    </xf>
    <xf numFmtId="0" fontId="23" fillId="0" borderId="10" xfId="59" applyFont="1" applyBorder="1" applyAlignment="1">
      <alignment/>
      <protection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/>
    </xf>
    <xf numFmtId="0" fontId="22" fillId="0" borderId="32" xfId="58" applyFont="1" applyBorder="1" applyAlignment="1">
      <alignment horizontal="center" vertical="center"/>
      <protection/>
    </xf>
    <xf numFmtId="0" fontId="22" fillId="0" borderId="33" xfId="58" applyFont="1" applyBorder="1" applyAlignment="1">
      <alignment horizontal="center" vertical="center"/>
      <protection/>
    </xf>
    <xf numFmtId="0" fontId="22" fillId="0" borderId="25" xfId="58" applyFont="1" applyBorder="1" applyAlignment="1">
      <alignment horizontal="center" vertical="center"/>
      <protection/>
    </xf>
    <xf numFmtId="0" fontId="22" fillId="0" borderId="28" xfId="58" applyFont="1" applyBorder="1" applyAlignment="1">
      <alignment horizontal="center" vertical="center"/>
      <protection/>
    </xf>
    <xf numFmtId="0" fontId="22" fillId="0" borderId="34" xfId="58" applyFont="1" applyBorder="1" applyAlignment="1">
      <alignment horizontal="center" vertical="center"/>
      <protection/>
    </xf>
    <xf numFmtId="0" fontId="22" fillId="0" borderId="35" xfId="58" applyFont="1" applyBorder="1" applyAlignment="1">
      <alignment horizontal="center" vertical="center"/>
      <protection/>
    </xf>
    <xf numFmtId="0" fontId="22" fillId="0" borderId="36" xfId="58" applyFont="1" applyBorder="1" applyAlignment="1">
      <alignment horizontal="center" vertical="center"/>
      <protection/>
    </xf>
    <xf numFmtId="0" fontId="9" fillId="0" borderId="10" xfId="58" applyBorder="1" applyAlignment="1">
      <alignment horizontal="center" vertical="center"/>
      <protection/>
    </xf>
    <xf numFmtId="0" fontId="9" fillId="0" borderId="37" xfId="58" applyBorder="1" applyAlignment="1">
      <alignment horizontal="center" vertical="center"/>
      <protection/>
    </xf>
    <xf numFmtId="0" fontId="22" fillId="0" borderId="36" xfId="58" applyFont="1" applyBorder="1" applyAlignment="1">
      <alignment horizontal="center" vertical="center" wrapText="1"/>
      <protection/>
    </xf>
    <xf numFmtId="0" fontId="9" fillId="0" borderId="10" xfId="58" applyBorder="1" applyAlignment="1">
      <alignment horizontal="center" vertical="center" wrapText="1"/>
      <protection/>
    </xf>
    <xf numFmtId="0" fontId="9" fillId="0" borderId="37" xfId="58" applyBorder="1" applyAlignment="1">
      <alignment horizontal="center" vertical="center" wrapText="1"/>
      <protection/>
    </xf>
    <xf numFmtId="0" fontId="23" fillId="0" borderId="31" xfId="58" applyFont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4" fontId="23" fillId="0" borderId="30" xfId="40" applyNumberFormat="1" applyFont="1" applyBorder="1" applyAlignment="1">
      <alignment horizontal="center" vertical="center"/>
    </xf>
    <xf numFmtId="164" fontId="23" fillId="0" borderId="39" xfId="40" applyNumberFormat="1" applyFont="1" applyBorder="1" applyAlignment="1">
      <alignment horizontal="center" vertical="center"/>
    </xf>
    <xf numFmtId="164" fontId="23" fillId="0" borderId="40" xfId="40" applyNumberFormat="1" applyFont="1" applyBorder="1" applyAlignment="1">
      <alignment horizontal="center" vertical="center"/>
    </xf>
    <xf numFmtId="164" fontId="23" fillId="0" borderId="41" xfId="40" applyNumberFormat="1" applyFont="1" applyBorder="1" applyAlignment="1">
      <alignment horizontal="center" vertical="center"/>
    </xf>
    <xf numFmtId="164" fontId="23" fillId="0" borderId="13" xfId="40" applyNumberFormat="1" applyFont="1" applyBorder="1" applyAlignment="1">
      <alignment horizontal="center" vertical="center"/>
    </xf>
    <xf numFmtId="164" fontId="23" fillId="0" borderId="14" xfId="4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23" fillId="0" borderId="4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90" wrapText="1" shrinkToFit="1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/>
    </xf>
    <xf numFmtId="10" fontId="23" fillId="0" borderId="40" xfId="40" applyNumberFormat="1" applyFont="1" applyBorder="1" applyAlignment="1">
      <alignment horizontal="center" vertical="center"/>
    </xf>
    <xf numFmtId="0" fontId="23" fillId="0" borderId="40" xfId="59" applyFont="1" applyBorder="1" applyAlignment="1">
      <alignment horizontal="center" vertical="center"/>
      <protection/>
    </xf>
    <xf numFmtId="0" fontId="23" fillId="0" borderId="41" xfId="59" applyFont="1" applyBorder="1" applyAlignment="1">
      <alignment horizontal="center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14" xfId="59" applyFont="1" applyBorder="1" applyAlignment="1">
      <alignment horizontal="center" vertical="center"/>
      <protection/>
    </xf>
    <xf numFmtId="0" fontId="23" fillId="0" borderId="30" xfId="59" applyFont="1" applyBorder="1" applyAlignment="1">
      <alignment horizontal="center" vertical="center"/>
      <protection/>
    </xf>
    <xf numFmtId="0" fontId="23" fillId="0" borderId="39" xfId="59" applyFont="1" applyBorder="1" applyAlignment="1">
      <alignment horizontal="center" vertical="center"/>
      <protection/>
    </xf>
    <xf numFmtId="0" fontId="23" fillId="0" borderId="31" xfId="59" applyFont="1" applyBorder="1" applyAlignment="1">
      <alignment horizontal="center" vertical="center"/>
      <protection/>
    </xf>
    <xf numFmtId="0" fontId="23" fillId="0" borderId="12" xfId="59" applyFont="1" applyBorder="1" applyAlignment="1">
      <alignment horizontal="center" vertical="center"/>
      <protection/>
    </xf>
    <xf numFmtId="0" fontId="23" fillId="0" borderId="12" xfId="59" applyFont="1" applyBorder="1" applyAlignment="1">
      <alignment horizontal="center" vertical="center" textRotation="90"/>
      <protection/>
    </xf>
    <xf numFmtId="0" fontId="23" fillId="0" borderId="38" xfId="59" applyFont="1" applyBorder="1" applyAlignment="1">
      <alignment horizontal="center" vertical="center" textRotation="90"/>
      <protection/>
    </xf>
    <xf numFmtId="0" fontId="23" fillId="0" borderId="36" xfId="59" applyFont="1" applyBorder="1" applyAlignment="1">
      <alignment horizontal="center" vertical="center"/>
      <protection/>
    </xf>
    <xf numFmtId="0" fontId="23" fillId="0" borderId="37" xfId="59" applyFont="1" applyBorder="1" applyAlignment="1">
      <alignment horizontal="center" vertical="center"/>
      <protection/>
    </xf>
    <xf numFmtId="0" fontId="23" fillId="0" borderId="10" xfId="59" applyFont="1" applyBorder="1" applyAlignment="1">
      <alignment horizontal="center" vertical="center"/>
      <protection/>
    </xf>
    <xf numFmtId="0" fontId="23" fillId="0" borderId="25" xfId="59" applyFont="1" applyBorder="1" applyAlignment="1">
      <alignment horizontal="center" vertical="center"/>
      <protection/>
    </xf>
    <xf numFmtId="0" fontId="23" fillId="0" borderId="28" xfId="59" applyFont="1" applyBorder="1" applyAlignment="1">
      <alignment horizontal="center" vertical="center"/>
      <protection/>
    </xf>
    <xf numFmtId="0" fontId="23" fillId="0" borderId="42" xfId="59" applyFont="1" applyBorder="1" applyAlignment="1">
      <alignment horizontal="center" vertical="center"/>
      <protection/>
    </xf>
    <xf numFmtId="0" fontId="23" fillId="0" borderId="43" xfId="59" applyFont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 vertical="center"/>
      <protection/>
    </xf>
    <xf numFmtId="164" fontId="23" fillId="0" borderId="36" xfId="40" applyNumberFormat="1" applyFont="1" applyBorder="1" applyAlignment="1">
      <alignment horizontal="center" vertical="center"/>
    </xf>
    <xf numFmtId="164" fontId="23" fillId="0" borderId="11" xfId="40" applyNumberFormat="1" applyFont="1" applyBorder="1" applyAlignment="1">
      <alignment horizontal="center" vertical="center"/>
    </xf>
    <xf numFmtId="0" fontId="23" fillId="0" borderId="32" xfId="59" applyFont="1" applyBorder="1" applyAlignment="1">
      <alignment horizontal="center" vertical="center"/>
      <protection/>
    </xf>
    <xf numFmtId="0" fontId="23" fillId="0" borderId="33" xfId="59" applyFont="1" applyBorder="1" applyAlignment="1">
      <alignment horizontal="center" vertical="center"/>
      <protection/>
    </xf>
    <xf numFmtId="0" fontId="23" fillId="0" borderId="34" xfId="59" applyFont="1" applyBorder="1" applyAlignment="1">
      <alignment horizontal="center" vertical="center"/>
      <protection/>
    </xf>
    <xf numFmtId="0" fontId="23" fillId="0" borderId="35" xfId="59" applyFont="1" applyBorder="1" applyAlignment="1">
      <alignment horizontal="center" vertical="center"/>
      <protection/>
    </xf>
    <xf numFmtId="164" fontId="23" fillId="0" borderId="44" xfId="4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23" fillId="0" borderId="44" xfId="4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45" xfId="40" applyNumberFormat="1" applyBorder="1" applyAlignment="1">
      <alignment horizontal="center" vertical="center"/>
    </xf>
    <xf numFmtId="0" fontId="23" fillId="0" borderId="46" xfId="58" applyFont="1" applyBorder="1" applyAlignment="1">
      <alignment horizontal="center" vertical="center"/>
      <protection/>
    </xf>
    <xf numFmtId="0" fontId="24" fillId="0" borderId="22" xfId="0" applyFont="1" applyBorder="1" applyAlignment="1">
      <alignment horizontal="center" vertical="center"/>
    </xf>
    <xf numFmtId="0" fontId="0" fillId="0" borderId="47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KTGVET10j" xfId="58"/>
    <cellStyle name="Normál_ktvrmellmó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GVET10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33;s\Morzsi\tgyh&#225;za07\tgyh&#225;za07\ktgvet07szept\KTGVET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hiv"/>
      <sheetName val="teü"/>
      <sheetName val="fsp"/>
      <sheetName val="véd"/>
      <sheetName val="elsz"/>
      <sheetName val="iét"/>
      <sheetName val="étk"/>
      <sheetName val="állt"/>
      <sheetName val="ker kieg"/>
      <sheetName val="közc"/>
      <sheetName val="rszs"/>
      <sheetName val="rát"/>
      <sheetName val="áp.díj"/>
      <sheetName val="lft"/>
      <sheetName val="hil"/>
      <sheetName val="kab"/>
      <sheetName val="átad"/>
      <sheetName val="beö"/>
      <sheetName val="kiö"/>
      <sheetName val="rem1 "/>
      <sheetName val="rem2"/>
      <sheetName val="rem3"/>
      <sheetName val="rem4"/>
      <sheetName val="rem5"/>
      <sheetName val="rem6"/>
      <sheetName val="rem7"/>
      <sheetName val="rem8"/>
      <sheetName val="rem9"/>
      <sheetName val="rem10"/>
      <sheetName val="rem11"/>
      <sheetName val="rem12"/>
      <sheetName val="közpfor."/>
      <sheetName val="Munka2"/>
      <sheetName val="Munka1"/>
      <sheetName val="körj"/>
      <sheetName val="isk"/>
    </sheetNames>
    <sheetDataSet>
      <sheetData sheetId="18">
        <row r="35">
          <cell r="AD35">
            <v>0</v>
          </cell>
        </row>
        <row r="36">
          <cell r="AD36">
            <v>0</v>
          </cell>
        </row>
        <row r="40">
          <cell r="AD40">
            <v>0</v>
          </cell>
        </row>
        <row r="41">
          <cell r="E41">
            <v>0</v>
          </cell>
          <cell r="N41">
            <v>0</v>
          </cell>
          <cell r="U41">
            <v>0</v>
          </cell>
          <cell r="Y41">
            <v>0</v>
          </cell>
          <cell r="AC41">
            <v>0</v>
          </cell>
        </row>
        <row r="45">
          <cell r="E45">
            <v>0</v>
          </cell>
          <cell r="N45">
            <v>0</v>
          </cell>
          <cell r="U45">
            <v>0</v>
          </cell>
          <cell r="Y45">
            <v>0</v>
          </cell>
          <cell r="AD45">
            <v>0</v>
          </cell>
        </row>
        <row r="49">
          <cell r="Y49">
            <v>0</v>
          </cell>
          <cell r="AD49">
            <v>0</v>
          </cell>
        </row>
        <row r="55">
          <cell r="Y55">
            <v>0</v>
          </cell>
        </row>
        <row r="68">
          <cell r="AD68">
            <v>0</v>
          </cell>
        </row>
        <row r="72">
          <cell r="AD72">
            <v>0</v>
          </cell>
        </row>
        <row r="81">
          <cell r="AC81">
            <v>0</v>
          </cell>
          <cell r="AD81">
            <v>0</v>
          </cell>
        </row>
        <row r="82">
          <cell r="AC82">
            <v>0</v>
          </cell>
          <cell r="AD82">
            <v>0</v>
          </cell>
        </row>
        <row r="84">
          <cell r="Y84">
            <v>0</v>
          </cell>
        </row>
        <row r="85">
          <cell r="E85">
            <v>0</v>
          </cell>
          <cell r="N85">
            <v>0</v>
          </cell>
          <cell r="U85">
            <v>0</v>
          </cell>
          <cell r="Y85">
            <v>0</v>
          </cell>
          <cell r="AC85">
            <v>0</v>
          </cell>
        </row>
        <row r="87">
          <cell r="Y87">
            <v>0</v>
          </cell>
        </row>
        <row r="88">
          <cell r="E88">
            <v>0</v>
          </cell>
          <cell r="N88">
            <v>0</v>
          </cell>
          <cell r="U88">
            <v>0</v>
          </cell>
          <cell r="Y88">
            <v>0</v>
          </cell>
          <cell r="AC88">
            <v>0</v>
          </cell>
          <cell r="AD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hiv"/>
      <sheetName val="társ"/>
      <sheetName val="ismo"/>
      <sheetName val="isk"/>
      <sheetName val="ovi"/>
      <sheetName val="teü"/>
      <sheetName val="fsp"/>
      <sheetName val="iét"/>
      <sheetName val="elsz"/>
      <sheetName val="körj"/>
      <sheetName val="étk"/>
      <sheetName val="állt"/>
      <sheetName val="hil"/>
      <sheetName val="társb"/>
      <sheetName val="kab"/>
      <sheetName val="rszs"/>
      <sheetName val="náp"/>
      <sheetName val="máp"/>
      <sheetName val="lft"/>
      <sheetName val="gyev"/>
      <sheetName val="kjb"/>
      <sheetName val="beö"/>
      <sheetName val="kiö"/>
      <sheetName val="rem1 "/>
      <sheetName val="rem2"/>
      <sheetName val="rem3"/>
      <sheetName val="rem4"/>
      <sheetName val="rem5"/>
      <sheetName val="rem6"/>
      <sheetName val="rem7"/>
      <sheetName val="rem8"/>
      <sheetName val="rem9"/>
      <sheetName val="közpfor."/>
      <sheetName val="Munka1"/>
      <sheetName val="átad"/>
    </sheetNames>
    <sheetDataSet>
      <sheetData sheetId="23">
        <row r="158">
          <cell r="AQ158">
            <v>0</v>
          </cell>
        </row>
        <row r="159">
          <cell r="AQ159">
            <v>0</v>
          </cell>
        </row>
        <row r="162">
          <cell r="AQ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1" sqref="B21"/>
    </sheetView>
  </sheetViews>
  <sheetFormatPr defaultColWidth="9.140625" defaultRowHeight="12.75"/>
  <cols>
    <col min="1" max="1" width="6.57421875" style="1" bestFit="1" customWidth="1"/>
    <col min="2" max="2" width="40.7109375" style="1" bestFit="1" customWidth="1"/>
    <col min="3" max="16384" width="9.140625" style="1" customWidth="1"/>
  </cols>
  <sheetData>
    <row r="1" spans="1:2" ht="12">
      <c r="A1" s="120" t="s">
        <v>0</v>
      </c>
      <c r="B1" s="121"/>
    </row>
    <row r="2" spans="1:2" ht="12">
      <c r="A2" s="122"/>
      <c r="B2" s="123"/>
    </row>
    <row r="3" spans="1:2" ht="12">
      <c r="A3" s="124"/>
      <c r="B3" s="125"/>
    </row>
    <row r="4" spans="1:2" ht="12">
      <c r="A4" s="126" t="s">
        <v>1</v>
      </c>
      <c r="B4" s="129" t="s">
        <v>2</v>
      </c>
    </row>
    <row r="5" spans="1:2" ht="12" customHeight="1">
      <c r="A5" s="127"/>
      <c r="B5" s="130"/>
    </row>
    <row r="6" spans="1:2" ht="12.75" customHeight="1" thickBot="1">
      <c r="A6" s="128"/>
      <c r="B6" s="131"/>
    </row>
    <row r="7" spans="1:2" ht="12.75" thickTop="1">
      <c r="A7" s="2"/>
      <c r="B7" s="2"/>
    </row>
    <row r="8" spans="1:2" ht="12">
      <c r="A8" s="3"/>
      <c r="B8" s="2"/>
    </row>
    <row r="9" spans="1:2" ht="12">
      <c r="A9" s="3" t="s">
        <v>3</v>
      </c>
      <c r="B9" s="2" t="s">
        <v>4</v>
      </c>
    </row>
    <row r="10" spans="1:2" ht="12">
      <c r="A10" s="3" t="s">
        <v>5</v>
      </c>
      <c r="B10" s="2" t="s">
        <v>7</v>
      </c>
    </row>
    <row r="11" spans="1:2" ht="12">
      <c r="A11" s="3" t="s">
        <v>6</v>
      </c>
      <c r="B11" s="2" t="s">
        <v>9</v>
      </c>
    </row>
    <row r="12" spans="1:2" ht="12">
      <c r="A12" s="3" t="s">
        <v>8</v>
      </c>
      <c r="B12" s="2" t="s">
        <v>139</v>
      </c>
    </row>
    <row r="13" spans="1:2" ht="12">
      <c r="A13" s="3" t="s">
        <v>10</v>
      </c>
      <c r="B13" s="2" t="s">
        <v>64</v>
      </c>
    </row>
    <row r="14" spans="1:2" ht="12">
      <c r="A14" s="3" t="s">
        <v>11</v>
      </c>
      <c r="B14" s="2" t="s">
        <v>66</v>
      </c>
    </row>
    <row r="15" spans="1:2" ht="12">
      <c r="A15" s="3" t="s">
        <v>140</v>
      </c>
      <c r="B15" s="2" t="s">
        <v>65</v>
      </c>
    </row>
    <row r="16" spans="1:2" ht="12">
      <c r="A16" s="4"/>
      <c r="B16" s="4"/>
    </row>
  </sheetData>
  <sheetProtection/>
  <mergeCells count="3">
    <mergeCell ref="A1:B3"/>
    <mergeCell ref="A4:A6"/>
    <mergeCell ref="B4:B6"/>
  </mergeCells>
  <printOptions horizontalCentered="1"/>
  <pageMargins left="0.5905511811023623" right="0.5905511811023623" top="3.1496062992125986" bottom="0.984251968503937" header="1.3779527559055118" footer="0.5118110236220472"/>
  <pageSetup firstPageNumber="1" useFirstPageNumber="1" horizontalDpi="180" verticalDpi="180" orientation="portrait" paperSize="9" r:id="rId1"/>
  <headerFooter alignWithMargins="0">
    <oddHeader>&amp;C
&amp;"Arial,Félkövér dőlt"&amp;12Tiszagyulaháza község 2010.évi költségvetésének címrendje&amp;R&amp;"Arial,Dőlt"&amp;8 1.számú melléklet &amp;"Arial CE,Normál"&amp;10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0" sqref="G50"/>
    </sheetView>
  </sheetViews>
  <sheetFormatPr defaultColWidth="9.140625" defaultRowHeight="12.75"/>
  <cols>
    <col min="1" max="1" width="40.28125" style="5" customWidth="1"/>
    <col min="2" max="7" width="11.28125" style="20" customWidth="1"/>
    <col min="8" max="16384" width="9.140625" style="5" customWidth="1"/>
  </cols>
  <sheetData>
    <row r="1" spans="1:7" ht="12">
      <c r="A1" s="132" t="s">
        <v>12</v>
      </c>
      <c r="B1" s="137" t="s">
        <v>13</v>
      </c>
      <c r="C1" s="141"/>
      <c r="D1" s="137" t="s">
        <v>60</v>
      </c>
      <c r="E1" s="137"/>
      <c r="F1" s="137" t="s">
        <v>61</v>
      </c>
      <c r="G1" s="138"/>
    </row>
    <row r="2" spans="1:7" ht="12">
      <c r="A2" s="133"/>
      <c r="B2" s="142"/>
      <c r="C2" s="142"/>
      <c r="D2" s="139"/>
      <c r="E2" s="139"/>
      <c r="F2" s="139"/>
      <c r="G2" s="140"/>
    </row>
    <row r="3" spans="1:7" ht="12" customHeight="1">
      <c r="A3" s="133"/>
      <c r="B3" s="64" t="s">
        <v>50</v>
      </c>
      <c r="C3" s="64" t="s">
        <v>51</v>
      </c>
      <c r="D3" s="64" t="s">
        <v>50</v>
      </c>
      <c r="E3" s="64" t="s">
        <v>51</v>
      </c>
      <c r="F3" s="64" t="s">
        <v>50</v>
      </c>
      <c r="G3" s="89" t="s">
        <v>51</v>
      </c>
    </row>
    <row r="4" spans="1:7" ht="12.75" customHeight="1" thickBot="1">
      <c r="A4" s="134"/>
      <c r="B4" s="135" t="s">
        <v>52</v>
      </c>
      <c r="C4" s="135"/>
      <c r="D4" s="135" t="s">
        <v>52</v>
      </c>
      <c r="E4" s="135"/>
      <c r="F4" s="135" t="s">
        <v>52</v>
      </c>
      <c r="G4" s="136"/>
    </row>
    <row r="5" spans="1:7" ht="12.75" thickTop="1">
      <c r="A5" s="25"/>
      <c r="B5" s="65"/>
      <c r="C5" s="65"/>
      <c r="D5" s="26"/>
      <c r="E5" s="26"/>
      <c r="F5" s="26"/>
      <c r="G5" s="27"/>
    </row>
    <row r="6" spans="1:7" ht="12">
      <c r="A6" s="6" t="s">
        <v>53</v>
      </c>
      <c r="B6" s="7">
        <f aca="true" t="shared" si="0" ref="B6:B52">D6+F6</f>
        <v>60</v>
      </c>
      <c r="C6" s="7">
        <f aca="true" t="shared" si="1" ref="C6:C52">E6+G6</f>
        <v>25</v>
      </c>
      <c r="D6" s="7">
        <v>60</v>
      </c>
      <c r="E6" s="7">
        <v>25</v>
      </c>
      <c r="F6" s="7"/>
      <c r="G6" s="8"/>
    </row>
    <row r="7" spans="1:7" ht="12">
      <c r="A7" s="6" t="s">
        <v>55</v>
      </c>
      <c r="B7" s="7">
        <f t="shared" si="0"/>
        <v>388</v>
      </c>
      <c r="C7" s="7">
        <f t="shared" si="1"/>
        <v>932</v>
      </c>
      <c r="D7" s="7">
        <v>388</v>
      </c>
      <c r="E7" s="7">
        <v>932</v>
      </c>
      <c r="F7" s="7"/>
      <c r="G7" s="8"/>
    </row>
    <row r="8" spans="1:7" ht="12">
      <c r="A8" s="6" t="s">
        <v>56</v>
      </c>
      <c r="B8" s="7">
        <f t="shared" si="0"/>
        <v>8654</v>
      </c>
      <c r="C8" s="7">
        <f t="shared" si="1"/>
        <v>5798</v>
      </c>
      <c r="D8" s="7">
        <v>8654</v>
      </c>
      <c r="E8" s="7">
        <v>5798</v>
      </c>
      <c r="F8" s="7"/>
      <c r="G8" s="8"/>
    </row>
    <row r="9" spans="1:7" ht="12">
      <c r="A9" s="6" t="s">
        <v>54</v>
      </c>
      <c r="B9" s="7">
        <f t="shared" si="0"/>
        <v>128</v>
      </c>
      <c r="C9" s="7">
        <f t="shared" si="1"/>
        <v>35</v>
      </c>
      <c r="D9" s="7">
        <v>128</v>
      </c>
      <c r="E9" s="7">
        <v>35</v>
      </c>
      <c r="F9" s="7"/>
      <c r="G9" s="8"/>
    </row>
    <row r="10" spans="1:7" ht="12">
      <c r="A10" s="6" t="s">
        <v>14</v>
      </c>
      <c r="B10" s="7">
        <f t="shared" si="0"/>
        <v>2294</v>
      </c>
      <c r="C10" s="7">
        <f t="shared" si="1"/>
        <v>2004</v>
      </c>
      <c r="D10" s="7">
        <v>2294</v>
      </c>
      <c r="E10" s="7">
        <v>2004</v>
      </c>
      <c r="F10" s="7"/>
      <c r="G10" s="8"/>
    </row>
    <row r="11" spans="1:7" ht="12">
      <c r="A11" s="6" t="s">
        <v>15</v>
      </c>
      <c r="B11" s="7">
        <f t="shared" si="0"/>
        <v>10</v>
      </c>
      <c r="C11" s="7">
        <f t="shared" si="1"/>
        <v>19</v>
      </c>
      <c r="D11" s="7">
        <v>10</v>
      </c>
      <c r="E11" s="7">
        <v>19</v>
      </c>
      <c r="F11" s="7"/>
      <c r="G11" s="8"/>
    </row>
    <row r="12" spans="1:7" s="12" customFormat="1" ht="12">
      <c r="A12" s="9" t="s">
        <v>16</v>
      </c>
      <c r="B12" s="10">
        <f t="shared" si="0"/>
        <v>11534</v>
      </c>
      <c r="C12" s="10">
        <f t="shared" si="1"/>
        <v>8813</v>
      </c>
      <c r="D12" s="10">
        <f>SUM(D6:D11)</f>
        <v>11534</v>
      </c>
      <c r="E12" s="10">
        <f>SUM(E6:E11)</f>
        <v>8813</v>
      </c>
      <c r="F12" s="10">
        <f>SUM(F6:F11)</f>
        <v>0</v>
      </c>
      <c r="G12" s="11">
        <f>SUM(G6:G11)</f>
        <v>0</v>
      </c>
    </row>
    <row r="13" spans="1:7" ht="12">
      <c r="A13" s="6" t="s">
        <v>17</v>
      </c>
      <c r="B13" s="7">
        <f t="shared" si="0"/>
        <v>0</v>
      </c>
      <c r="C13" s="7">
        <f t="shared" si="1"/>
        <v>0</v>
      </c>
      <c r="D13" s="7"/>
      <c r="E13" s="7"/>
      <c r="F13" s="7"/>
      <c r="G13" s="8"/>
    </row>
    <row r="14" spans="1:7" ht="12">
      <c r="A14" s="6" t="s">
        <v>18</v>
      </c>
      <c r="B14" s="7">
        <f t="shared" si="0"/>
        <v>2450</v>
      </c>
      <c r="C14" s="7">
        <f t="shared" si="1"/>
        <v>2014</v>
      </c>
      <c r="D14" s="7"/>
      <c r="E14" s="7"/>
      <c r="F14" s="7">
        <v>2450</v>
      </c>
      <c r="G14" s="8">
        <v>2014</v>
      </c>
    </row>
    <row r="15" spans="1:7" ht="12">
      <c r="A15" s="6" t="s">
        <v>19</v>
      </c>
      <c r="B15" s="7">
        <f t="shared" si="0"/>
        <v>170</v>
      </c>
      <c r="C15" s="7">
        <f t="shared" si="1"/>
        <v>83</v>
      </c>
      <c r="D15" s="7">
        <v>170</v>
      </c>
      <c r="E15" s="7">
        <v>83</v>
      </c>
      <c r="F15" s="7"/>
      <c r="G15" s="8"/>
    </row>
    <row r="16" spans="1:7" ht="12">
      <c r="A16" s="6" t="s">
        <v>20</v>
      </c>
      <c r="B16" s="7">
        <f t="shared" si="0"/>
        <v>2500</v>
      </c>
      <c r="C16" s="7">
        <f t="shared" si="1"/>
        <v>1193</v>
      </c>
      <c r="D16" s="7">
        <v>2500</v>
      </c>
      <c r="E16" s="7">
        <v>1193</v>
      </c>
      <c r="F16" s="7"/>
      <c r="G16" s="8"/>
    </row>
    <row r="17" spans="1:7" ht="12">
      <c r="A17" s="6" t="s">
        <v>57</v>
      </c>
      <c r="B17" s="7">
        <f t="shared" si="0"/>
        <v>300</v>
      </c>
      <c r="C17" s="7">
        <f t="shared" si="1"/>
        <v>73</v>
      </c>
      <c r="D17" s="7">
        <v>300</v>
      </c>
      <c r="E17" s="7">
        <v>73</v>
      </c>
      <c r="F17" s="7"/>
      <c r="G17" s="8"/>
    </row>
    <row r="18" spans="1:7" s="16" customFormat="1" ht="12">
      <c r="A18" s="13" t="s">
        <v>21</v>
      </c>
      <c r="B18" s="14">
        <f t="shared" si="0"/>
        <v>5420</v>
      </c>
      <c r="C18" s="14">
        <f t="shared" si="1"/>
        <v>3363</v>
      </c>
      <c r="D18" s="14">
        <f>SUM(D14:D17)</f>
        <v>2970</v>
      </c>
      <c r="E18" s="14">
        <f>SUM(E14:E17)</f>
        <v>1349</v>
      </c>
      <c r="F18" s="14">
        <f>SUM(F14:F17)</f>
        <v>2450</v>
      </c>
      <c r="G18" s="15">
        <f>SUM(G14:G17)</f>
        <v>2014</v>
      </c>
    </row>
    <row r="19" spans="1:7" ht="12">
      <c r="A19" s="6" t="s">
        <v>22</v>
      </c>
      <c r="B19" s="7">
        <f t="shared" si="0"/>
        <v>0</v>
      </c>
      <c r="C19" s="7">
        <f t="shared" si="1"/>
        <v>0</v>
      </c>
      <c r="D19" s="7"/>
      <c r="E19" s="7"/>
      <c r="F19" s="7"/>
      <c r="G19" s="8"/>
    </row>
    <row r="20" spans="1:7" ht="12">
      <c r="A20" s="6" t="s">
        <v>58</v>
      </c>
      <c r="B20" s="7">
        <f t="shared" si="0"/>
        <v>6192</v>
      </c>
      <c r="C20" s="7">
        <f t="shared" si="1"/>
        <v>6192</v>
      </c>
      <c r="D20" s="7">
        <v>6192</v>
      </c>
      <c r="E20" s="7">
        <v>6192</v>
      </c>
      <c r="F20" s="7"/>
      <c r="G20" s="8"/>
    </row>
    <row r="21" spans="1:7" ht="12">
      <c r="A21" s="6" t="s">
        <v>59</v>
      </c>
      <c r="B21" s="7">
        <f t="shared" si="0"/>
        <v>20471</v>
      </c>
      <c r="C21" s="7">
        <f t="shared" si="1"/>
        <v>21870</v>
      </c>
      <c r="D21" s="7">
        <v>20471</v>
      </c>
      <c r="E21" s="7">
        <v>21870</v>
      </c>
      <c r="F21" s="7"/>
      <c r="G21" s="8"/>
    </row>
    <row r="22" spans="1:7" ht="12">
      <c r="A22" s="6" t="s">
        <v>23</v>
      </c>
      <c r="B22" s="7">
        <f t="shared" si="0"/>
        <v>4500</v>
      </c>
      <c r="C22" s="7">
        <f t="shared" si="1"/>
        <v>2212</v>
      </c>
      <c r="D22" s="7">
        <v>4500</v>
      </c>
      <c r="E22" s="7">
        <v>2212</v>
      </c>
      <c r="F22" s="7"/>
      <c r="G22" s="8"/>
    </row>
    <row r="23" spans="1:7" ht="12">
      <c r="A23" s="6" t="s">
        <v>24</v>
      </c>
      <c r="B23" s="7">
        <f t="shared" si="0"/>
        <v>0</v>
      </c>
      <c r="C23" s="7">
        <f t="shared" si="1"/>
        <v>0</v>
      </c>
      <c r="D23" s="7"/>
      <c r="E23" s="7"/>
      <c r="F23" s="7"/>
      <c r="G23" s="8"/>
    </row>
    <row r="24" spans="1:7" ht="12">
      <c r="A24" s="6" t="s">
        <v>25</v>
      </c>
      <c r="B24" s="7">
        <f t="shared" si="0"/>
        <v>0</v>
      </c>
      <c r="C24" s="7">
        <f t="shared" si="1"/>
        <v>0</v>
      </c>
      <c r="D24" s="7">
        <f>'[1]beö'!AD68</f>
        <v>0</v>
      </c>
      <c r="E24" s="7"/>
      <c r="F24" s="7">
        <f>'[1]beö'!AG68</f>
        <v>0</v>
      </c>
      <c r="G24" s="8"/>
    </row>
    <row r="25" spans="1:7" s="16" customFormat="1" ht="12">
      <c r="A25" s="13" t="s">
        <v>26</v>
      </c>
      <c r="B25" s="14">
        <f t="shared" si="0"/>
        <v>31163</v>
      </c>
      <c r="C25" s="14">
        <f t="shared" si="1"/>
        <v>30274</v>
      </c>
      <c r="D25" s="14">
        <f>SUM(D20:D24)</f>
        <v>31163</v>
      </c>
      <c r="E25" s="14">
        <f>SUM(E20:E24)</f>
        <v>30274</v>
      </c>
      <c r="F25" s="14">
        <f>SUM(F20:F24)</f>
        <v>0</v>
      </c>
      <c r="G25" s="15">
        <f>SUM(G20:G24)</f>
        <v>0</v>
      </c>
    </row>
    <row r="26" spans="1:7" s="16" customFormat="1" ht="12">
      <c r="A26" s="13" t="s">
        <v>62</v>
      </c>
      <c r="B26" s="14">
        <f t="shared" si="0"/>
        <v>100</v>
      </c>
      <c r="C26" s="14">
        <f t="shared" si="1"/>
        <v>193</v>
      </c>
      <c r="D26" s="14">
        <v>100</v>
      </c>
      <c r="E26" s="14">
        <v>193</v>
      </c>
      <c r="F26" s="14"/>
      <c r="G26" s="15"/>
    </row>
    <row r="27" spans="1:7" s="16" customFormat="1" ht="12">
      <c r="A27" s="13" t="s">
        <v>63</v>
      </c>
      <c r="B27" s="14">
        <f t="shared" si="0"/>
        <v>100</v>
      </c>
      <c r="C27" s="14">
        <f t="shared" si="1"/>
        <v>0</v>
      </c>
      <c r="D27" s="14">
        <v>100</v>
      </c>
      <c r="E27" s="14"/>
      <c r="F27" s="14"/>
      <c r="G27" s="15"/>
    </row>
    <row r="28" spans="1:7" s="16" customFormat="1" ht="12">
      <c r="A28" s="13" t="s">
        <v>27</v>
      </c>
      <c r="B28" s="14">
        <f t="shared" si="0"/>
        <v>0</v>
      </c>
      <c r="C28" s="14">
        <f t="shared" si="1"/>
        <v>0</v>
      </c>
      <c r="D28" s="14">
        <f>'[1]beö'!AD72</f>
        <v>0</v>
      </c>
      <c r="E28" s="14"/>
      <c r="F28" s="14">
        <f>'[1]beö'!AG72</f>
        <v>0</v>
      </c>
      <c r="G28" s="15"/>
    </row>
    <row r="29" spans="1:7" s="12" customFormat="1" ht="12">
      <c r="A29" s="9" t="s">
        <v>28</v>
      </c>
      <c r="B29" s="10">
        <f t="shared" si="0"/>
        <v>36783</v>
      </c>
      <c r="C29" s="10">
        <f t="shared" si="1"/>
        <v>33830</v>
      </c>
      <c r="D29" s="10">
        <f>D18+D25+D26+D27+D28</f>
        <v>34333</v>
      </c>
      <c r="E29" s="10">
        <f>E18+E25+E26+E27+E28</f>
        <v>31816</v>
      </c>
      <c r="F29" s="10">
        <f>F18+F25+F26+F27+F28</f>
        <v>2450</v>
      </c>
      <c r="G29" s="11">
        <f>G18+G25+G26+G27+G28</f>
        <v>2014</v>
      </c>
    </row>
    <row r="30" spans="1:7" ht="12">
      <c r="A30" s="6" t="s">
        <v>29</v>
      </c>
      <c r="B30" s="7">
        <f t="shared" si="0"/>
        <v>0</v>
      </c>
      <c r="C30" s="7">
        <f t="shared" si="1"/>
        <v>0</v>
      </c>
      <c r="D30" s="7">
        <v>0</v>
      </c>
      <c r="E30" s="7">
        <f>'[1]beö'!AD35</f>
        <v>0</v>
      </c>
      <c r="F30" s="7">
        <v>0</v>
      </c>
      <c r="G30" s="8">
        <f>'[1]beö'!AG35</f>
        <v>0</v>
      </c>
    </row>
    <row r="31" spans="1:7" ht="12">
      <c r="A31" s="6" t="s">
        <v>30</v>
      </c>
      <c r="B31" s="7">
        <f t="shared" si="0"/>
        <v>0</v>
      </c>
      <c r="C31" s="7">
        <f t="shared" si="1"/>
        <v>0</v>
      </c>
      <c r="D31" s="7"/>
      <c r="E31" s="7">
        <f>'[1]beö'!AD36</f>
        <v>0</v>
      </c>
      <c r="F31" s="7"/>
      <c r="G31" s="8">
        <f>'[1]beö'!AG36</f>
        <v>0</v>
      </c>
    </row>
    <row r="32" spans="1:7" ht="12">
      <c r="A32" s="6" t="s">
        <v>31</v>
      </c>
      <c r="B32" s="7">
        <f t="shared" si="0"/>
        <v>0</v>
      </c>
      <c r="C32" s="7">
        <f t="shared" si="1"/>
        <v>43</v>
      </c>
      <c r="D32" s="7"/>
      <c r="E32" s="7">
        <f>'[1]beö'!AD40</f>
        <v>0</v>
      </c>
      <c r="F32" s="7"/>
      <c r="G32" s="8">
        <v>43</v>
      </c>
    </row>
    <row r="33" spans="1:7" s="12" customFormat="1" ht="12">
      <c r="A33" s="9" t="s">
        <v>32</v>
      </c>
      <c r="B33" s="10">
        <f t="shared" si="0"/>
        <v>0</v>
      </c>
      <c r="C33" s="10">
        <f t="shared" si="1"/>
        <v>43</v>
      </c>
      <c r="D33" s="10">
        <f>SUM(D30:D32)</f>
        <v>0</v>
      </c>
      <c r="E33" s="10">
        <f>SUM(E30:E32)</f>
        <v>0</v>
      </c>
      <c r="F33" s="10">
        <f>SUM(F30:F32)</f>
        <v>0</v>
      </c>
      <c r="G33" s="11">
        <f>SUM(G30:G32)</f>
        <v>43</v>
      </c>
    </row>
    <row r="34" spans="1:7" ht="12">
      <c r="A34" s="6" t="s">
        <v>33</v>
      </c>
      <c r="B34" s="7">
        <f t="shared" si="0"/>
        <v>12468</v>
      </c>
      <c r="C34" s="7">
        <f t="shared" si="1"/>
        <v>12468</v>
      </c>
      <c r="D34" s="7">
        <v>9214</v>
      </c>
      <c r="E34" s="7">
        <v>9214</v>
      </c>
      <c r="F34" s="7">
        <v>3254</v>
      </c>
      <c r="G34" s="8">
        <v>3254</v>
      </c>
    </row>
    <row r="35" spans="1:7" ht="12">
      <c r="A35" s="6" t="s">
        <v>34</v>
      </c>
      <c r="B35" s="7">
        <f t="shared" si="0"/>
        <v>996</v>
      </c>
      <c r="C35" s="7">
        <f t="shared" si="1"/>
        <v>1515</v>
      </c>
      <c r="D35" s="7">
        <v>996</v>
      </c>
      <c r="E35" s="7">
        <v>1515</v>
      </c>
      <c r="F35" s="7"/>
      <c r="G35" s="8"/>
    </row>
    <row r="36" spans="1:7" ht="12">
      <c r="A36" s="6" t="s">
        <v>35</v>
      </c>
      <c r="B36" s="7">
        <f t="shared" si="0"/>
        <v>34554</v>
      </c>
      <c r="C36" s="7">
        <f t="shared" si="1"/>
        <v>23505</v>
      </c>
      <c r="D36" s="7">
        <v>34554</v>
      </c>
      <c r="E36" s="7">
        <v>23505</v>
      </c>
      <c r="F36" s="7"/>
      <c r="G36" s="8"/>
    </row>
    <row r="37" spans="1:7" ht="12">
      <c r="A37" s="6" t="s">
        <v>166</v>
      </c>
      <c r="B37" s="7">
        <f t="shared" si="0"/>
        <v>0</v>
      </c>
      <c r="C37" s="7">
        <f t="shared" si="1"/>
        <v>2000</v>
      </c>
      <c r="D37" s="7"/>
      <c r="E37" s="7">
        <v>2000</v>
      </c>
      <c r="F37" s="7"/>
      <c r="G37" s="8"/>
    </row>
    <row r="38" spans="1:7" ht="12">
      <c r="A38" s="6" t="s">
        <v>36</v>
      </c>
      <c r="B38" s="7">
        <f t="shared" si="0"/>
        <v>0</v>
      </c>
      <c r="C38" s="7">
        <f t="shared" si="1"/>
        <v>0</v>
      </c>
      <c r="D38" s="7"/>
      <c r="E38" s="7">
        <f>'[1]beö'!AD81</f>
        <v>0</v>
      </c>
      <c r="F38" s="7"/>
      <c r="G38" s="8">
        <f>'[1]beö'!AG81</f>
        <v>0</v>
      </c>
    </row>
    <row r="39" spans="1:7" s="16" customFormat="1" ht="12">
      <c r="A39" s="13" t="s">
        <v>37</v>
      </c>
      <c r="B39" s="7">
        <f t="shared" si="0"/>
        <v>48018</v>
      </c>
      <c r="C39" s="7">
        <f t="shared" si="1"/>
        <v>39488</v>
      </c>
      <c r="D39" s="14">
        <f>SUM(D34:D38)</f>
        <v>44764</v>
      </c>
      <c r="E39" s="14">
        <f>SUM(E34:E38)</f>
        <v>36234</v>
      </c>
      <c r="F39" s="14">
        <f>SUM(F34:F38)</f>
        <v>3254</v>
      </c>
      <c r="G39" s="15">
        <f>SUM(G34:G38)</f>
        <v>3254</v>
      </c>
    </row>
    <row r="40" spans="1:7" ht="12">
      <c r="A40" s="6" t="s">
        <v>38</v>
      </c>
      <c r="B40" s="7">
        <f t="shared" si="0"/>
        <v>0</v>
      </c>
      <c r="C40" s="7">
        <f t="shared" si="1"/>
        <v>0</v>
      </c>
      <c r="D40" s="7">
        <f>'[1]beö'!AD49</f>
        <v>0</v>
      </c>
      <c r="E40" s="7">
        <v>0</v>
      </c>
      <c r="F40" s="7">
        <f>'[1]beö'!AG49</f>
        <v>0</v>
      </c>
      <c r="G40" s="8">
        <v>0</v>
      </c>
    </row>
    <row r="41" spans="1:7" ht="12">
      <c r="A41" s="6" t="s">
        <v>39</v>
      </c>
      <c r="B41" s="7">
        <f t="shared" si="0"/>
        <v>7105</v>
      </c>
      <c r="C41" s="7">
        <f t="shared" si="1"/>
        <v>10121</v>
      </c>
      <c r="D41" s="7">
        <v>7105</v>
      </c>
      <c r="E41" s="7">
        <v>10121</v>
      </c>
      <c r="F41" s="7"/>
      <c r="G41" s="8">
        <v>0</v>
      </c>
    </row>
    <row r="42" spans="1:7" s="16" customFormat="1" ht="12">
      <c r="A42" s="13" t="s">
        <v>40</v>
      </c>
      <c r="B42" s="7">
        <f t="shared" si="0"/>
        <v>7105</v>
      </c>
      <c r="C42" s="7">
        <f t="shared" si="1"/>
        <v>10121</v>
      </c>
      <c r="D42" s="14">
        <f>SUM(D40:D41)</f>
        <v>7105</v>
      </c>
      <c r="E42" s="14">
        <f>SUM(E40:E41)</f>
        <v>10121</v>
      </c>
      <c r="F42" s="14">
        <f>SUM(F40:F41)</f>
        <v>0</v>
      </c>
      <c r="G42" s="15">
        <f>SUM(G40:G41)</f>
        <v>0</v>
      </c>
    </row>
    <row r="43" spans="1:7" ht="12">
      <c r="A43" s="6" t="s">
        <v>41</v>
      </c>
      <c r="B43" s="7">
        <f t="shared" si="0"/>
        <v>0</v>
      </c>
      <c r="C43" s="7">
        <f t="shared" si="1"/>
        <v>751</v>
      </c>
      <c r="D43" s="7">
        <v>0</v>
      </c>
      <c r="E43" s="7">
        <f>'[1]beö'!AD45</f>
        <v>0</v>
      </c>
      <c r="F43" s="7">
        <v>0</v>
      </c>
      <c r="G43" s="8">
        <v>751</v>
      </c>
    </row>
    <row r="44" spans="1:7" ht="12">
      <c r="A44" s="6" t="s">
        <v>42</v>
      </c>
      <c r="B44" s="7">
        <f t="shared" si="0"/>
        <v>0</v>
      </c>
      <c r="C44" s="7">
        <f t="shared" si="1"/>
        <v>0</v>
      </c>
      <c r="D44" s="7">
        <v>0</v>
      </c>
      <c r="E44" s="7"/>
      <c r="F44" s="7">
        <v>0</v>
      </c>
      <c r="G44" s="8"/>
    </row>
    <row r="45" spans="1:7" s="16" customFormat="1" ht="12">
      <c r="A45" s="13" t="s">
        <v>43</v>
      </c>
      <c r="B45" s="7">
        <f t="shared" si="0"/>
        <v>0</v>
      </c>
      <c r="C45" s="7">
        <f t="shared" si="1"/>
        <v>751</v>
      </c>
      <c r="D45" s="14">
        <f>SUM(D43:D44)</f>
        <v>0</v>
      </c>
      <c r="E45" s="14">
        <f>SUM(E43:E44)</f>
        <v>0</v>
      </c>
      <c r="F45" s="14">
        <f>SUM(F43:F44)</f>
        <v>0</v>
      </c>
      <c r="G45" s="15">
        <f>SUM(G43:G44)</f>
        <v>751</v>
      </c>
    </row>
    <row r="46" spans="1:7" s="12" customFormat="1" ht="12">
      <c r="A46" s="9" t="s">
        <v>44</v>
      </c>
      <c r="B46" s="10">
        <f t="shared" si="0"/>
        <v>55123</v>
      </c>
      <c r="C46" s="10">
        <f t="shared" si="1"/>
        <v>50360</v>
      </c>
      <c r="D46" s="10">
        <f>D39+D42+D45</f>
        <v>51869</v>
      </c>
      <c r="E46" s="10">
        <f>E39+E42+E45</f>
        <v>46355</v>
      </c>
      <c r="F46" s="10">
        <f>F39+F42+F45</f>
        <v>3254</v>
      </c>
      <c r="G46" s="11">
        <f>G39+G42+G45</f>
        <v>4005</v>
      </c>
    </row>
    <row r="47" spans="1:7" ht="12">
      <c r="A47" s="6" t="s">
        <v>45</v>
      </c>
      <c r="B47" s="7">
        <f t="shared" si="0"/>
        <v>19888</v>
      </c>
      <c r="C47" s="7">
        <f t="shared" si="1"/>
        <v>16490</v>
      </c>
      <c r="D47" s="7">
        <v>19888</v>
      </c>
      <c r="E47" s="7">
        <v>16490</v>
      </c>
      <c r="F47" s="7"/>
      <c r="G47" s="8">
        <v>0</v>
      </c>
    </row>
    <row r="48" spans="1:7" ht="12">
      <c r="A48" s="6" t="s">
        <v>46</v>
      </c>
      <c r="B48" s="7">
        <f t="shared" si="0"/>
        <v>0</v>
      </c>
      <c r="C48" s="7">
        <f t="shared" si="1"/>
        <v>0</v>
      </c>
      <c r="D48" s="7"/>
      <c r="E48" s="7">
        <f>'[1]beö'!AD88</f>
        <v>0</v>
      </c>
      <c r="F48" s="7"/>
      <c r="G48" s="8">
        <f>'[1]beö'!AG88</f>
        <v>0</v>
      </c>
    </row>
    <row r="49" spans="1:7" ht="12">
      <c r="A49" s="6" t="s">
        <v>47</v>
      </c>
      <c r="B49" s="7">
        <f t="shared" si="0"/>
        <v>0</v>
      </c>
      <c r="C49" s="7">
        <f t="shared" si="1"/>
        <v>1577</v>
      </c>
      <c r="D49" s="7">
        <v>0</v>
      </c>
      <c r="E49" s="7"/>
      <c r="F49" s="7">
        <v>0</v>
      </c>
      <c r="G49" s="8">
        <v>1577</v>
      </c>
    </row>
    <row r="50" spans="1:7" ht="12">
      <c r="A50" s="6" t="s">
        <v>161</v>
      </c>
      <c r="B50" s="7">
        <f t="shared" si="0"/>
        <v>0</v>
      </c>
      <c r="C50" s="7">
        <f t="shared" si="1"/>
        <v>0</v>
      </c>
      <c r="D50" s="7"/>
      <c r="E50" s="7"/>
      <c r="F50" s="7"/>
      <c r="G50" s="8"/>
    </row>
    <row r="51" spans="1:7" s="12" customFormat="1" ht="12">
      <c r="A51" s="9" t="s">
        <v>48</v>
      </c>
      <c r="B51" s="7">
        <f t="shared" si="0"/>
        <v>19888</v>
      </c>
      <c r="C51" s="7">
        <f t="shared" si="1"/>
        <v>18067</v>
      </c>
      <c r="D51" s="10">
        <f>SUM(D47:D50)</f>
        <v>19888</v>
      </c>
      <c r="E51" s="10">
        <f>SUM(E47:E50)</f>
        <v>16490</v>
      </c>
      <c r="F51" s="10">
        <f>SUM(F47:F50)</f>
        <v>0</v>
      </c>
      <c r="G51" s="11">
        <f>SUM(G47:G50)</f>
        <v>1577</v>
      </c>
    </row>
    <row r="52" spans="1:7" s="24" customFormat="1" ht="13.5">
      <c r="A52" s="21" t="s">
        <v>49</v>
      </c>
      <c r="B52" s="22">
        <f t="shared" si="0"/>
        <v>123328</v>
      </c>
      <c r="C52" s="22">
        <f t="shared" si="1"/>
        <v>111113</v>
      </c>
      <c r="D52" s="22">
        <f>D12+D29+D33+D46+D51</f>
        <v>117624</v>
      </c>
      <c r="E52" s="22">
        <f>E12+E29+E33+E46+E51</f>
        <v>103474</v>
      </c>
      <c r="F52" s="22">
        <f>F12+F29+F33+F46+F51</f>
        <v>5704</v>
      </c>
      <c r="G52" s="23">
        <f>G12+G29+G33+G46+G51</f>
        <v>7639</v>
      </c>
    </row>
    <row r="53" spans="1:7" ht="12">
      <c r="A53" s="17"/>
      <c r="B53" s="18"/>
      <c r="C53" s="18"/>
      <c r="D53" s="18"/>
      <c r="E53" s="18"/>
      <c r="F53" s="18"/>
      <c r="G53" s="19"/>
    </row>
  </sheetData>
  <sheetProtection/>
  <mergeCells count="7">
    <mergeCell ref="A1:A4"/>
    <mergeCell ref="F4:G4"/>
    <mergeCell ref="B4:C4"/>
    <mergeCell ref="D4:E4"/>
    <mergeCell ref="F1:G2"/>
    <mergeCell ref="D1:E2"/>
    <mergeCell ref="B1:C2"/>
  </mergeCells>
  <printOptions horizontalCentered="1"/>
  <pageMargins left="0.36" right="0.29" top="1.062992125984252" bottom="0.5511811023622047" header="0.35433070866141736" footer="0.2755905511811024"/>
  <pageSetup horizontalDpi="600" verticalDpi="600" orientation="landscape" paperSize="9" r:id="rId1"/>
  <headerFooter alignWithMargins="0">
    <oddHeader>&amp;C
&amp;"Times New Roman,Félkövér dőlt"&amp;12Tiszagyulaháza község 2010.évi költségvetési bevételeinek
 részletezése bevételi forrásonként&amp;R&amp;"Arial,Dőlt"&amp;8 2.számú melléklet
adatok ezer forintban</oddHeader>
    <oddFooter>&amp;C&amp;"Times New Roman,Dőlt"&amp;8&amp;P.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4.7109375" style="29" customWidth="1"/>
    <col min="2" max="2" width="4.7109375" style="28" customWidth="1"/>
    <col min="3" max="3" width="34.8515625" style="28" customWidth="1"/>
    <col min="4" max="9" width="10.7109375" style="20" customWidth="1"/>
    <col min="10" max="16384" width="9.140625" style="28" customWidth="1"/>
  </cols>
  <sheetData>
    <row r="1" spans="1:9" ht="12">
      <c r="A1" s="119" t="s">
        <v>67</v>
      </c>
      <c r="B1" s="149"/>
      <c r="C1" s="149" t="s">
        <v>12</v>
      </c>
      <c r="D1" s="137" t="s">
        <v>69</v>
      </c>
      <c r="E1" s="141"/>
      <c r="F1" s="137" t="s">
        <v>70</v>
      </c>
      <c r="G1" s="141"/>
      <c r="H1" s="137" t="s">
        <v>71</v>
      </c>
      <c r="I1" s="143"/>
    </row>
    <row r="2" spans="1:9" ht="12">
      <c r="A2" s="150"/>
      <c r="B2" s="151"/>
      <c r="C2" s="116"/>
      <c r="D2" s="142"/>
      <c r="E2" s="142"/>
      <c r="F2" s="139"/>
      <c r="G2" s="142"/>
      <c r="H2" s="142"/>
      <c r="I2" s="144"/>
    </row>
    <row r="3" spans="1:9" ht="15" customHeight="1">
      <c r="A3" s="145" t="s">
        <v>1</v>
      </c>
      <c r="B3" s="147" t="s">
        <v>68</v>
      </c>
      <c r="C3" s="116"/>
      <c r="D3" s="64" t="s">
        <v>50</v>
      </c>
      <c r="E3" s="64" t="s">
        <v>84</v>
      </c>
      <c r="F3" s="64" t="s">
        <v>50</v>
      </c>
      <c r="G3" s="64" t="s">
        <v>84</v>
      </c>
      <c r="H3" s="64" t="s">
        <v>50</v>
      </c>
      <c r="I3" s="89" t="s">
        <v>84</v>
      </c>
    </row>
    <row r="4" spans="1:9" ht="19.5" customHeight="1" thickBot="1">
      <c r="A4" s="146"/>
      <c r="B4" s="148"/>
      <c r="C4" s="117"/>
      <c r="D4" s="135" t="s">
        <v>52</v>
      </c>
      <c r="E4" s="135"/>
      <c r="F4" s="135" t="s">
        <v>52</v>
      </c>
      <c r="G4" s="135"/>
      <c r="H4" s="135" t="s">
        <v>52</v>
      </c>
      <c r="I4" s="136"/>
    </row>
    <row r="5" spans="1:9" ht="12.75" thickTop="1">
      <c r="A5" s="74"/>
      <c r="B5" s="75"/>
      <c r="C5" s="76"/>
      <c r="D5" s="65"/>
      <c r="E5" s="65"/>
      <c r="F5" s="26"/>
      <c r="G5" s="26"/>
      <c r="H5" s="26"/>
      <c r="I5" s="27"/>
    </row>
    <row r="6" spans="1:9" ht="12">
      <c r="A6" s="68">
        <v>10</v>
      </c>
      <c r="B6" s="147" t="s">
        <v>72</v>
      </c>
      <c r="C6" s="69" t="s">
        <v>73</v>
      </c>
      <c r="D6" s="10">
        <f aca="true" t="shared" si="0" ref="D6:E11">F6+H6</f>
        <v>23808</v>
      </c>
      <c r="E6" s="10">
        <f t="shared" si="0"/>
        <v>26004</v>
      </c>
      <c r="F6" s="10">
        <f>F7+F8+F9+F10+F11</f>
        <v>23808</v>
      </c>
      <c r="G6" s="10">
        <f>G7+G8+G9+G10+G11</f>
        <v>23633</v>
      </c>
      <c r="H6" s="10">
        <f>H7+H8+H9+H10+H11</f>
        <v>0</v>
      </c>
      <c r="I6" s="11">
        <f>I7+I8+I9+I10+I11</f>
        <v>2371</v>
      </c>
    </row>
    <row r="7" spans="1:9" ht="12">
      <c r="A7" s="68"/>
      <c r="B7" s="147"/>
      <c r="C7" s="67" t="s">
        <v>74</v>
      </c>
      <c r="D7" s="7">
        <f t="shared" si="0"/>
        <v>305</v>
      </c>
      <c r="E7" s="7">
        <f t="shared" si="0"/>
        <v>586</v>
      </c>
      <c r="F7" s="7">
        <v>305</v>
      </c>
      <c r="G7" s="7">
        <v>586</v>
      </c>
      <c r="H7" s="7"/>
      <c r="I7" s="8"/>
    </row>
    <row r="8" spans="1:9" ht="12">
      <c r="A8" s="68"/>
      <c r="B8" s="147"/>
      <c r="C8" s="67" t="s">
        <v>75</v>
      </c>
      <c r="D8" s="7">
        <f t="shared" si="0"/>
        <v>0</v>
      </c>
      <c r="E8" s="7">
        <f t="shared" si="0"/>
        <v>0</v>
      </c>
      <c r="F8" s="7"/>
      <c r="G8" s="7"/>
      <c r="H8" s="7"/>
      <c r="I8" s="8"/>
    </row>
    <row r="9" spans="1:9" ht="12">
      <c r="A9" s="68"/>
      <c r="B9" s="147"/>
      <c r="C9" s="67" t="s">
        <v>76</v>
      </c>
      <c r="D9" s="7">
        <f t="shared" si="0"/>
        <v>0</v>
      </c>
      <c r="E9" s="7">
        <f t="shared" si="0"/>
        <v>43</v>
      </c>
      <c r="F9" s="7"/>
      <c r="G9" s="7"/>
      <c r="H9" s="7">
        <f>'[1]beö'!$E$41</f>
        <v>0</v>
      </c>
      <c r="I9" s="8">
        <v>43</v>
      </c>
    </row>
    <row r="10" spans="1:9" ht="12">
      <c r="A10" s="68"/>
      <c r="B10" s="147"/>
      <c r="C10" s="67" t="s">
        <v>77</v>
      </c>
      <c r="D10" s="7">
        <f t="shared" si="0"/>
        <v>3615</v>
      </c>
      <c r="E10" s="7">
        <f t="shared" si="0"/>
        <v>7308</v>
      </c>
      <c r="F10" s="7">
        <v>3615</v>
      </c>
      <c r="G10" s="7">
        <v>6557</v>
      </c>
      <c r="H10" s="7">
        <f>'[1]beö'!$E$45</f>
        <v>0</v>
      </c>
      <c r="I10" s="8">
        <v>751</v>
      </c>
    </row>
    <row r="11" spans="1:9" ht="12">
      <c r="A11" s="68"/>
      <c r="B11" s="147"/>
      <c r="C11" s="67" t="s">
        <v>78</v>
      </c>
      <c r="D11" s="7">
        <f t="shared" si="0"/>
        <v>19888</v>
      </c>
      <c r="E11" s="7">
        <f t="shared" si="0"/>
        <v>18067</v>
      </c>
      <c r="F11" s="7">
        <v>19888</v>
      </c>
      <c r="G11" s="7">
        <v>16490</v>
      </c>
      <c r="H11" s="7">
        <f>'[1]beö'!$E$85+'[1]beö'!$E$88</f>
        <v>0</v>
      </c>
      <c r="I11" s="8">
        <v>1577</v>
      </c>
    </row>
    <row r="12" spans="1:9" ht="12">
      <c r="A12" s="68"/>
      <c r="B12" s="67"/>
      <c r="C12" s="67"/>
      <c r="D12" s="7"/>
      <c r="E12" s="7"/>
      <c r="F12" s="7"/>
      <c r="G12" s="7"/>
      <c r="H12" s="7"/>
      <c r="I12" s="8"/>
    </row>
    <row r="13" spans="1:9" ht="12">
      <c r="A13" s="68"/>
      <c r="B13" s="67"/>
      <c r="C13" s="67"/>
      <c r="D13" s="7"/>
      <c r="E13" s="7"/>
      <c r="F13" s="7"/>
      <c r="G13" s="7"/>
      <c r="H13" s="7"/>
      <c r="I13" s="8"/>
    </row>
    <row r="14" spans="1:9" ht="12">
      <c r="A14" s="68" t="s">
        <v>5</v>
      </c>
      <c r="B14" s="147" t="s">
        <v>79</v>
      </c>
      <c r="C14" s="69" t="s">
        <v>73</v>
      </c>
      <c r="D14" s="10">
        <f aca="true" t="shared" si="1" ref="D14:E19">F14+H14</f>
        <v>270</v>
      </c>
      <c r="E14" s="10">
        <f t="shared" si="1"/>
        <v>308</v>
      </c>
      <c r="F14" s="10">
        <f>F15+F16+F17+F18+F19</f>
        <v>270</v>
      </c>
      <c r="G14" s="10">
        <f>G15+G16+G17+G18+G19</f>
        <v>308</v>
      </c>
      <c r="H14" s="10">
        <f>H15+H16+H17+H18+H19</f>
        <v>0</v>
      </c>
      <c r="I14" s="11">
        <f>I15+I16+I17+I18+I19</f>
        <v>0</v>
      </c>
    </row>
    <row r="15" spans="1:9" ht="12">
      <c r="A15" s="68"/>
      <c r="B15" s="147"/>
      <c r="C15" s="67" t="s">
        <v>74</v>
      </c>
      <c r="D15" s="7">
        <f t="shared" si="1"/>
        <v>270</v>
      </c>
      <c r="E15" s="7">
        <f t="shared" si="1"/>
        <v>308</v>
      </c>
      <c r="F15" s="7">
        <f>250+20</f>
        <v>270</v>
      </c>
      <c r="G15" s="7">
        <v>308</v>
      </c>
      <c r="H15" s="7"/>
      <c r="I15" s="8"/>
    </row>
    <row r="16" spans="1:9" ht="12">
      <c r="A16" s="68"/>
      <c r="B16" s="147"/>
      <c r="C16" s="67" t="s">
        <v>75</v>
      </c>
      <c r="D16" s="7">
        <f t="shared" si="1"/>
        <v>0</v>
      </c>
      <c r="E16" s="7">
        <f t="shared" si="1"/>
        <v>0</v>
      </c>
      <c r="F16" s="7"/>
      <c r="G16" s="7"/>
      <c r="H16" s="7"/>
      <c r="I16" s="8"/>
    </row>
    <row r="17" spans="1:9" ht="12">
      <c r="A17" s="68"/>
      <c r="B17" s="147"/>
      <c r="C17" s="67" t="s">
        <v>76</v>
      </c>
      <c r="D17" s="7">
        <f t="shared" si="1"/>
        <v>0</v>
      </c>
      <c r="E17" s="7">
        <f t="shared" si="1"/>
        <v>0</v>
      </c>
      <c r="F17" s="7"/>
      <c r="G17" s="7"/>
      <c r="H17" s="7">
        <f>'[1]beö'!$N$41</f>
        <v>0</v>
      </c>
      <c r="I17" s="8">
        <f>'[1]beö'!$N$41</f>
        <v>0</v>
      </c>
    </row>
    <row r="18" spans="1:9" ht="12">
      <c r="A18" s="68"/>
      <c r="B18" s="147"/>
      <c r="C18" s="67" t="s">
        <v>77</v>
      </c>
      <c r="D18" s="7">
        <f t="shared" si="1"/>
        <v>0</v>
      </c>
      <c r="E18" s="7">
        <f t="shared" si="1"/>
        <v>0</v>
      </c>
      <c r="F18" s="7"/>
      <c r="G18" s="7"/>
      <c r="H18" s="7">
        <f>'[1]beö'!$N$45</f>
        <v>0</v>
      </c>
      <c r="I18" s="8">
        <f>'[1]beö'!$N$45</f>
        <v>0</v>
      </c>
    </row>
    <row r="19" spans="1:9" ht="12">
      <c r="A19" s="68"/>
      <c r="B19" s="147"/>
      <c r="C19" s="67" t="s">
        <v>78</v>
      </c>
      <c r="D19" s="7">
        <f t="shared" si="1"/>
        <v>0</v>
      </c>
      <c r="E19" s="7">
        <f t="shared" si="1"/>
        <v>0</v>
      </c>
      <c r="F19" s="7"/>
      <c r="G19" s="7"/>
      <c r="H19" s="7">
        <f>'[1]beö'!$N$85+'[1]beö'!$N$88</f>
        <v>0</v>
      </c>
      <c r="I19" s="8">
        <f>'[1]beö'!$N$85+'[1]beö'!$N$88</f>
        <v>0</v>
      </c>
    </row>
    <row r="20" spans="1:9" ht="12">
      <c r="A20" s="68"/>
      <c r="B20" s="67"/>
      <c r="C20" s="67"/>
      <c r="D20" s="7"/>
      <c r="E20" s="7"/>
      <c r="F20" s="7"/>
      <c r="G20" s="7"/>
      <c r="H20" s="7"/>
      <c r="I20" s="8"/>
    </row>
    <row r="21" spans="1:9" ht="12">
      <c r="A21" s="68" t="s">
        <v>6</v>
      </c>
      <c r="B21" s="118" t="s">
        <v>80</v>
      </c>
      <c r="C21" s="69" t="s">
        <v>73</v>
      </c>
      <c r="D21" s="10">
        <f aca="true" t="shared" si="2" ref="D21:E26">F21+H21</f>
        <v>130</v>
      </c>
      <c r="E21" s="10">
        <f t="shared" si="2"/>
        <v>166</v>
      </c>
      <c r="F21" s="10">
        <f>F22+F23+F24+F25+F26</f>
        <v>130</v>
      </c>
      <c r="G21" s="10">
        <f>G22+G23+G24+G25+G26</f>
        <v>166</v>
      </c>
      <c r="H21" s="10">
        <f>H22+H23+H24+H25+H26</f>
        <v>0</v>
      </c>
      <c r="I21" s="11">
        <f>I22+I23+I24+I25+I26</f>
        <v>0</v>
      </c>
    </row>
    <row r="22" spans="1:9" ht="12">
      <c r="A22" s="68"/>
      <c r="B22" s="118"/>
      <c r="C22" s="67" t="s">
        <v>74</v>
      </c>
      <c r="D22" s="7">
        <f t="shared" si="2"/>
        <v>0</v>
      </c>
      <c r="E22" s="7">
        <f t="shared" si="2"/>
        <v>0</v>
      </c>
      <c r="F22" s="7"/>
      <c r="G22" s="7"/>
      <c r="H22" s="7"/>
      <c r="I22" s="8"/>
    </row>
    <row r="23" spans="1:9" ht="12">
      <c r="A23" s="68"/>
      <c r="B23" s="118"/>
      <c r="C23" s="67" t="s">
        <v>75</v>
      </c>
      <c r="D23" s="7">
        <f t="shared" si="2"/>
        <v>0</v>
      </c>
      <c r="E23" s="7">
        <f t="shared" si="2"/>
        <v>0</v>
      </c>
      <c r="F23" s="7"/>
      <c r="G23" s="7"/>
      <c r="H23" s="7"/>
      <c r="I23" s="8"/>
    </row>
    <row r="24" spans="1:9" ht="12">
      <c r="A24" s="68"/>
      <c r="B24" s="118"/>
      <c r="C24" s="67" t="s">
        <v>76</v>
      </c>
      <c r="D24" s="7">
        <f t="shared" si="2"/>
        <v>0</v>
      </c>
      <c r="E24" s="7">
        <f t="shared" si="2"/>
        <v>0</v>
      </c>
      <c r="F24" s="7"/>
      <c r="G24" s="7"/>
      <c r="H24" s="7">
        <f>'[1]beö'!$U$41</f>
        <v>0</v>
      </c>
      <c r="I24" s="8">
        <f>'[1]beö'!$U$41</f>
        <v>0</v>
      </c>
    </row>
    <row r="25" spans="1:9" ht="12">
      <c r="A25" s="68"/>
      <c r="B25" s="118"/>
      <c r="C25" s="67" t="s">
        <v>77</v>
      </c>
      <c r="D25" s="7">
        <f t="shared" si="2"/>
        <v>130</v>
      </c>
      <c r="E25" s="7">
        <f t="shared" si="2"/>
        <v>166</v>
      </c>
      <c r="F25" s="7">
        <f>130</f>
        <v>130</v>
      </c>
      <c r="G25" s="7">
        <v>166</v>
      </c>
      <c r="H25" s="7">
        <f>'[1]beö'!$U$45</f>
        <v>0</v>
      </c>
      <c r="I25" s="8">
        <f>'[1]beö'!$U$45</f>
        <v>0</v>
      </c>
    </row>
    <row r="26" spans="1:9" ht="12">
      <c r="A26" s="68"/>
      <c r="B26" s="118"/>
      <c r="C26" s="67" t="s">
        <v>78</v>
      </c>
      <c r="D26" s="7">
        <f t="shared" si="2"/>
        <v>0</v>
      </c>
      <c r="E26" s="7">
        <f t="shared" si="2"/>
        <v>0</v>
      </c>
      <c r="F26" s="7"/>
      <c r="G26" s="7"/>
      <c r="H26" s="7">
        <f>'[1]beö'!$U$85+'[1]beö'!$U$88</f>
        <v>0</v>
      </c>
      <c r="I26" s="8">
        <f>'[1]beö'!$U$85+'[1]beö'!$U$88</f>
        <v>0</v>
      </c>
    </row>
    <row r="27" spans="1:9" ht="12">
      <c r="A27" s="68"/>
      <c r="B27" s="67"/>
      <c r="C27" s="67"/>
      <c r="D27" s="7"/>
      <c r="E27" s="7"/>
      <c r="F27" s="7"/>
      <c r="G27" s="7"/>
      <c r="H27" s="7"/>
      <c r="I27" s="8"/>
    </row>
    <row r="28" spans="1:9" ht="12">
      <c r="A28" s="68" t="s">
        <v>8</v>
      </c>
      <c r="B28" s="152" t="s">
        <v>141</v>
      </c>
      <c r="C28" s="69" t="s">
        <v>73</v>
      </c>
      <c r="D28" s="10">
        <f aca="true" t="shared" si="3" ref="D28:E33">F28+H28</f>
        <v>3360</v>
      </c>
      <c r="E28" s="10">
        <f t="shared" si="3"/>
        <v>3417</v>
      </c>
      <c r="F28" s="10">
        <f>F29+F30+F31+F32+F33</f>
        <v>3360</v>
      </c>
      <c r="G28" s="10">
        <f>G29+G30+G31+G32+G33</f>
        <v>3417</v>
      </c>
      <c r="H28" s="10">
        <f>H29+H30+H31+H32+H33</f>
        <v>0</v>
      </c>
      <c r="I28" s="11">
        <f>I29+I30+I31+I32+I33</f>
        <v>0</v>
      </c>
    </row>
    <row r="29" spans="1:9" ht="12">
      <c r="A29" s="68"/>
      <c r="B29" s="152"/>
      <c r="C29" s="67" t="s">
        <v>74</v>
      </c>
      <c r="D29" s="7">
        <f t="shared" si="3"/>
        <v>0</v>
      </c>
      <c r="E29" s="7">
        <f t="shared" si="3"/>
        <v>19</v>
      </c>
      <c r="F29" s="7"/>
      <c r="G29" s="7">
        <v>19</v>
      </c>
      <c r="H29" s="7"/>
      <c r="I29" s="8"/>
    </row>
    <row r="30" spans="1:9" ht="12">
      <c r="A30" s="68"/>
      <c r="B30" s="152"/>
      <c r="C30" s="67" t="s">
        <v>75</v>
      </c>
      <c r="D30" s="7">
        <f t="shared" si="3"/>
        <v>0</v>
      </c>
      <c r="E30" s="7">
        <f t="shared" si="3"/>
        <v>0</v>
      </c>
      <c r="F30" s="7"/>
      <c r="G30" s="7"/>
      <c r="H30" s="7"/>
      <c r="I30" s="8"/>
    </row>
    <row r="31" spans="1:9" ht="12">
      <c r="A31" s="68"/>
      <c r="B31" s="152"/>
      <c r="C31" s="67" t="s">
        <v>76</v>
      </c>
      <c r="D31" s="7">
        <f t="shared" si="3"/>
        <v>0</v>
      </c>
      <c r="E31" s="7">
        <f t="shared" si="3"/>
        <v>0</v>
      </c>
      <c r="F31" s="7"/>
      <c r="G31" s="7"/>
      <c r="H31" s="7">
        <f>'[1]beö'!$Y$41</f>
        <v>0</v>
      </c>
      <c r="I31" s="8">
        <f>'[1]beö'!$Y$41</f>
        <v>0</v>
      </c>
    </row>
    <row r="32" spans="1:9" ht="12">
      <c r="A32" s="68"/>
      <c r="B32" s="152"/>
      <c r="C32" s="67" t="s">
        <v>77</v>
      </c>
      <c r="D32" s="7">
        <f t="shared" si="3"/>
        <v>3360</v>
      </c>
      <c r="E32" s="7">
        <f t="shared" si="3"/>
        <v>3398</v>
      </c>
      <c r="F32" s="7">
        <v>3360</v>
      </c>
      <c r="G32" s="7">
        <v>3398</v>
      </c>
      <c r="H32" s="7">
        <f>'[1]beö'!$Y$45</f>
        <v>0</v>
      </c>
      <c r="I32" s="8">
        <f>'[1]beö'!$Y$45</f>
        <v>0</v>
      </c>
    </row>
    <row r="33" spans="1:9" ht="12">
      <c r="A33" s="68"/>
      <c r="B33" s="152"/>
      <c r="C33" s="67" t="s">
        <v>78</v>
      </c>
      <c r="D33" s="7">
        <f t="shared" si="3"/>
        <v>0</v>
      </c>
      <c r="E33" s="7">
        <f t="shared" si="3"/>
        <v>0</v>
      </c>
      <c r="F33" s="7">
        <f>'[1]beö'!$Y$84+'[1]beö'!$Y$87</f>
        <v>0</v>
      </c>
      <c r="G33" s="7"/>
      <c r="H33" s="7">
        <f>'[1]beö'!$Y$85+'[1]beö'!$Y$88</f>
        <v>0</v>
      </c>
      <c r="I33" s="8">
        <f>'[1]beö'!$Y$85+'[1]beö'!$Y$88</f>
        <v>0</v>
      </c>
    </row>
    <row r="34" spans="1:9" ht="12">
      <c r="A34" s="72"/>
      <c r="B34" s="73"/>
      <c r="C34" s="73"/>
      <c r="D34" s="18"/>
      <c r="E34" s="18"/>
      <c r="F34" s="18"/>
      <c r="G34" s="18"/>
      <c r="H34" s="18"/>
      <c r="I34" s="19"/>
    </row>
    <row r="35" spans="1:9" ht="12">
      <c r="A35" s="77"/>
      <c r="B35" s="76"/>
      <c r="C35" s="76"/>
      <c r="D35" s="26"/>
      <c r="E35" s="26"/>
      <c r="F35" s="26"/>
      <c r="G35" s="26"/>
      <c r="H35" s="26"/>
      <c r="I35" s="27"/>
    </row>
    <row r="36" spans="1:9" ht="12">
      <c r="A36" s="68" t="s">
        <v>10</v>
      </c>
      <c r="B36" s="152" t="s">
        <v>82</v>
      </c>
      <c r="C36" s="69" t="s">
        <v>73</v>
      </c>
      <c r="D36" s="10">
        <f aca="true" t="shared" si="4" ref="D36:E41">F36+H36</f>
        <v>10819</v>
      </c>
      <c r="E36" s="10">
        <f t="shared" si="4"/>
        <v>7653</v>
      </c>
      <c r="F36" s="10">
        <f>F37+F38+F39+F40+F41</f>
        <v>10819</v>
      </c>
      <c r="G36" s="10">
        <f>G37+G38+G39+G40+G41</f>
        <v>7653</v>
      </c>
      <c r="H36" s="10">
        <f>H37+H38+H39+H40+H41</f>
        <v>0</v>
      </c>
      <c r="I36" s="11">
        <f>I37+I38+I39+I40+I41</f>
        <v>0</v>
      </c>
    </row>
    <row r="37" spans="1:9" ht="12">
      <c r="A37" s="68"/>
      <c r="B37" s="152"/>
      <c r="C37" s="67" t="s">
        <v>74</v>
      </c>
      <c r="D37" s="7">
        <f t="shared" si="4"/>
        <v>10819</v>
      </c>
      <c r="E37" s="7">
        <f t="shared" si="4"/>
        <v>7653</v>
      </c>
      <c r="F37" s="7">
        <f>580+2403+1721+6115</f>
        <v>10819</v>
      </c>
      <c r="G37" s="7">
        <v>7653</v>
      </c>
      <c r="H37" s="7"/>
      <c r="I37" s="8"/>
    </row>
    <row r="38" spans="1:9" ht="12">
      <c r="A38" s="68"/>
      <c r="B38" s="152"/>
      <c r="C38" s="67" t="s">
        <v>75</v>
      </c>
      <c r="D38" s="7">
        <f t="shared" si="4"/>
        <v>0</v>
      </c>
      <c r="E38" s="7">
        <f t="shared" si="4"/>
        <v>0</v>
      </c>
      <c r="F38" s="7"/>
      <c r="G38" s="7"/>
      <c r="H38" s="7"/>
      <c r="I38" s="8"/>
    </row>
    <row r="39" spans="1:9" ht="12">
      <c r="A39" s="68"/>
      <c r="B39" s="152"/>
      <c r="C39" s="67" t="s">
        <v>76</v>
      </c>
      <c r="D39" s="7">
        <f t="shared" si="4"/>
        <v>0</v>
      </c>
      <c r="E39" s="7">
        <f t="shared" si="4"/>
        <v>0</v>
      </c>
      <c r="F39" s="7"/>
      <c r="G39" s="7"/>
      <c r="H39" s="7">
        <f>'[1]beö'!$Y$41</f>
        <v>0</v>
      </c>
      <c r="I39" s="8">
        <f>'[1]beö'!$Y$41</f>
        <v>0</v>
      </c>
    </row>
    <row r="40" spans="1:9" ht="12">
      <c r="A40" s="68"/>
      <c r="B40" s="152"/>
      <c r="C40" s="67" t="s">
        <v>77</v>
      </c>
      <c r="D40" s="7">
        <f t="shared" si="4"/>
        <v>0</v>
      </c>
      <c r="E40" s="7">
        <f t="shared" si="4"/>
        <v>0</v>
      </c>
      <c r="F40" s="7">
        <f>'[1]beö'!$Y$49+'[1]beö'!$Y$55</f>
        <v>0</v>
      </c>
      <c r="G40" s="7"/>
      <c r="H40" s="7">
        <f>'[1]beö'!$Y$45</f>
        <v>0</v>
      </c>
      <c r="I40" s="8">
        <f>'[1]beö'!$Y$45</f>
        <v>0</v>
      </c>
    </row>
    <row r="41" spans="1:9" ht="12">
      <c r="A41" s="68"/>
      <c r="B41" s="152"/>
      <c r="C41" s="67" t="s">
        <v>78</v>
      </c>
      <c r="D41" s="7">
        <f t="shared" si="4"/>
        <v>0</v>
      </c>
      <c r="E41" s="7">
        <f t="shared" si="4"/>
        <v>0</v>
      </c>
      <c r="F41" s="7">
        <f>'[1]beö'!$Y$84+'[1]beö'!$Y$87</f>
        <v>0</v>
      </c>
      <c r="G41" s="7"/>
      <c r="H41" s="7">
        <f>'[1]beö'!$Y$85+'[1]beö'!$Y$88</f>
        <v>0</v>
      </c>
      <c r="I41" s="8">
        <f>'[1]beö'!$Y$85+'[1]beö'!$Y$88</f>
        <v>0</v>
      </c>
    </row>
    <row r="42" spans="1:9" ht="12">
      <c r="A42" s="68"/>
      <c r="B42" s="71"/>
      <c r="C42" s="67"/>
      <c r="D42" s="7"/>
      <c r="E42" s="7"/>
      <c r="F42" s="7"/>
      <c r="G42" s="7"/>
      <c r="H42" s="7"/>
      <c r="I42" s="8"/>
    </row>
    <row r="43" spans="1:9" ht="12">
      <c r="A43" s="68"/>
      <c r="B43" s="71"/>
      <c r="C43" s="67"/>
      <c r="D43" s="7"/>
      <c r="E43" s="7"/>
      <c r="F43" s="7"/>
      <c r="G43" s="7"/>
      <c r="H43" s="7"/>
      <c r="I43" s="8"/>
    </row>
    <row r="44" spans="1:9" ht="12">
      <c r="A44" s="68" t="s">
        <v>11</v>
      </c>
      <c r="B44" s="118" t="s">
        <v>66</v>
      </c>
      <c r="C44" s="69" t="s">
        <v>73</v>
      </c>
      <c r="D44" s="10">
        <f aca="true" t="shared" si="5" ref="D44:E49">F44+H44</f>
        <v>140</v>
      </c>
      <c r="E44" s="10">
        <f t="shared" si="5"/>
        <v>247</v>
      </c>
      <c r="F44" s="10">
        <f>F45+F46+F47+F48+F49</f>
        <v>140</v>
      </c>
      <c r="G44" s="10">
        <f>G45+G46+G47+G48+G49</f>
        <v>247</v>
      </c>
      <c r="H44" s="10">
        <f>H45+H46+H47+H48+H49</f>
        <v>0</v>
      </c>
      <c r="I44" s="11">
        <f>I45+I46+I47+I48+I49</f>
        <v>0</v>
      </c>
    </row>
    <row r="45" spans="1:9" ht="12">
      <c r="A45" s="68"/>
      <c r="B45" s="118"/>
      <c r="C45" s="67" t="s">
        <v>74</v>
      </c>
      <c r="D45" s="7">
        <f t="shared" si="5"/>
        <v>140</v>
      </c>
      <c r="E45" s="7">
        <f t="shared" si="5"/>
        <v>247</v>
      </c>
      <c r="F45" s="7">
        <v>140</v>
      </c>
      <c r="G45" s="7">
        <v>247</v>
      </c>
      <c r="H45" s="7"/>
      <c r="I45" s="8"/>
    </row>
    <row r="46" spans="1:9" ht="12">
      <c r="A46" s="68"/>
      <c r="B46" s="118"/>
      <c r="C46" s="67" t="s">
        <v>75</v>
      </c>
      <c r="D46" s="7">
        <f t="shared" si="5"/>
        <v>0</v>
      </c>
      <c r="E46" s="7">
        <f t="shared" si="5"/>
        <v>0</v>
      </c>
      <c r="F46" s="7"/>
      <c r="G46" s="7"/>
      <c r="H46" s="7"/>
      <c r="I46" s="8"/>
    </row>
    <row r="47" spans="1:9" ht="12">
      <c r="A47" s="68"/>
      <c r="B47" s="118"/>
      <c r="C47" s="67" t="s">
        <v>76</v>
      </c>
      <c r="D47" s="7">
        <f t="shared" si="5"/>
        <v>0</v>
      </c>
      <c r="E47" s="7">
        <f t="shared" si="5"/>
        <v>0</v>
      </c>
      <c r="F47" s="7"/>
      <c r="G47" s="7"/>
      <c r="H47" s="7">
        <f>'[1]beö'!$AC$41</f>
        <v>0</v>
      </c>
      <c r="I47" s="8">
        <f>'[1]beö'!$AC$41</f>
        <v>0</v>
      </c>
    </row>
    <row r="48" spans="1:9" ht="12">
      <c r="A48" s="68"/>
      <c r="B48" s="118"/>
      <c r="C48" s="67" t="s">
        <v>77</v>
      </c>
      <c r="D48" s="7">
        <f t="shared" si="5"/>
        <v>0</v>
      </c>
      <c r="E48" s="7">
        <f t="shared" si="5"/>
        <v>0</v>
      </c>
      <c r="F48" s="7"/>
      <c r="G48" s="7"/>
      <c r="H48" s="7">
        <f>'[1]beö'!AC81+'[1]beö'!AC82</f>
        <v>0</v>
      </c>
      <c r="I48" s="8">
        <f>'[1]beö'!AD81+'[1]beö'!AD82</f>
        <v>0</v>
      </c>
    </row>
    <row r="49" spans="1:9" ht="12">
      <c r="A49" s="68"/>
      <c r="B49" s="118"/>
      <c r="C49" s="67" t="s">
        <v>78</v>
      </c>
      <c r="D49" s="7">
        <f t="shared" si="5"/>
        <v>0</v>
      </c>
      <c r="E49" s="7">
        <f t="shared" si="5"/>
        <v>0</v>
      </c>
      <c r="F49" s="7"/>
      <c r="G49" s="7"/>
      <c r="H49" s="7">
        <f>'[1]beö'!$AC$85+'[1]beö'!$AC$88</f>
        <v>0</v>
      </c>
      <c r="I49" s="8">
        <f>'[1]beö'!$AC$85+'[1]beö'!$AC$88</f>
        <v>0</v>
      </c>
    </row>
    <row r="50" spans="1:9" ht="12">
      <c r="A50" s="68"/>
      <c r="B50" s="67"/>
      <c r="C50" s="67"/>
      <c r="D50" s="7"/>
      <c r="E50" s="7"/>
      <c r="F50" s="7"/>
      <c r="G50" s="7"/>
      <c r="H50" s="7"/>
      <c r="I50" s="8"/>
    </row>
    <row r="51" spans="1:9" ht="12">
      <c r="A51" s="68" t="s">
        <v>140</v>
      </c>
      <c r="B51" s="118" t="s">
        <v>83</v>
      </c>
      <c r="C51" s="69" t="s">
        <v>73</v>
      </c>
      <c r="D51" s="10">
        <f aca="true" t="shared" si="6" ref="D51:E56">F51+H51</f>
        <v>84801</v>
      </c>
      <c r="E51" s="10">
        <f t="shared" si="6"/>
        <v>73318</v>
      </c>
      <c r="F51" s="10">
        <f>F52+F53+F54+F55+F56</f>
        <v>79097</v>
      </c>
      <c r="G51" s="10">
        <f>G52+G53+G54+G55+G56</f>
        <v>68050</v>
      </c>
      <c r="H51" s="10">
        <f>H52+H53+H54+H55+H56</f>
        <v>5704</v>
      </c>
      <c r="I51" s="11">
        <f>I52+I53+I54+I55+I56</f>
        <v>5268</v>
      </c>
    </row>
    <row r="52" spans="1:9" ht="12">
      <c r="A52" s="68"/>
      <c r="B52" s="118"/>
      <c r="C52" s="67" t="s">
        <v>74</v>
      </c>
      <c r="D52" s="7">
        <f t="shared" si="6"/>
        <v>0</v>
      </c>
      <c r="E52" s="7">
        <f t="shared" si="6"/>
        <v>0</v>
      </c>
      <c r="F52" s="7"/>
      <c r="G52" s="7"/>
      <c r="H52" s="7"/>
      <c r="I52" s="8"/>
    </row>
    <row r="53" spans="1:9" ht="12">
      <c r="A53" s="68"/>
      <c r="B53" s="118"/>
      <c r="C53" s="67" t="s">
        <v>75</v>
      </c>
      <c r="D53" s="7">
        <f t="shared" si="6"/>
        <v>36783</v>
      </c>
      <c r="E53" s="7">
        <f t="shared" si="6"/>
        <v>33830</v>
      </c>
      <c r="F53" s="7">
        <v>34333</v>
      </c>
      <c r="G53" s="7">
        <v>31816</v>
      </c>
      <c r="H53" s="7">
        <v>2450</v>
      </c>
      <c r="I53" s="8">
        <v>2014</v>
      </c>
    </row>
    <row r="54" spans="1:9" ht="12">
      <c r="A54" s="68"/>
      <c r="B54" s="118"/>
      <c r="C54" s="67" t="s">
        <v>76</v>
      </c>
      <c r="D54" s="7">
        <f t="shared" si="6"/>
        <v>0</v>
      </c>
      <c r="E54" s="7">
        <f t="shared" si="6"/>
        <v>0</v>
      </c>
      <c r="F54" s="7"/>
      <c r="G54" s="7"/>
      <c r="H54" s="7"/>
      <c r="I54" s="8">
        <f>'[1]beö'!$AC$41</f>
        <v>0</v>
      </c>
    </row>
    <row r="55" spans="1:9" ht="12">
      <c r="A55" s="68"/>
      <c r="B55" s="118"/>
      <c r="C55" s="67" t="s">
        <v>77</v>
      </c>
      <c r="D55" s="7">
        <f t="shared" si="6"/>
        <v>48018</v>
      </c>
      <c r="E55" s="7">
        <f t="shared" si="6"/>
        <v>39488</v>
      </c>
      <c r="F55" s="7">
        <v>44764</v>
      </c>
      <c r="G55" s="7">
        <v>36234</v>
      </c>
      <c r="H55" s="7">
        <v>3254</v>
      </c>
      <c r="I55" s="8">
        <v>3254</v>
      </c>
    </row>
    <row r="56" spans="1:9" ht="12">
      <c r="A56" s="68"/>
      <c r="B56" s="118"/>
      <c r="C56" s="67" t="s">
        <v>78</v>
      </c>
      <c r="D56" s="7">
        <f t="shared" si="6"/>
        <v>0</v>
      </c>
      <c r="E56" s="7">
        <f t="shared" si="6"/>
        <v>0</v>
      </c>
      <c r="F56" s="7"/>
      <c r="G56" s="7"/>
      <c r="H56" s="7">
        <f>'[1]beö'!$AC$85+'[1]beö'!$AC$88</f>
        <v>0</v>
      </c>
      <c r="I56" s="8">
        <f>'[1]beö'!$AC$85+'[1]beö'!$AC$88</f>
        <v>0</v>
      </c>
    </row>
    <row r="57" spans="1:9" ht="12">
      <c r="A57" s="68"/>
      <c r="B57" s="67"/>
      <c r="C57" s="67"/>
      <c r="D57" s="7"/>
      <c r="E57" s="7"/>
      <c r="F57" s="7"/>
      <c r="G57" s="7"/>
      <c r="H57" s="7"/>
      <c r="I57" s="8"/>
    </row>
    <row r="58" spans="1:9" ht="12">
      <c r="A58" s="68"/>
      <c r="B58" s="147" t="s">
        <v>81</v>
      </c>
      <c r="C58" s="69" t="s">
        <v>73</v>
      </c>
      <c r="D58" s="10">
        <f aca="true" t="shared" si="7" ref="D58:I63">D6+D14+D21+D28+D36+D44+D51</f>
        <v>123328</v>
      </c>
      <c r="E58" s="10">
        <f t="shared" si="7"/>
        <v>111113</v>
      </c>
      <c r="F58" s="10">
        <f t="shared" si="7"/>
        <v>117624</v>
      </c>
      <c r="G58" s="10">
        <f t="shared" si="7"/>
        <v>103474</v>
      </c>
      <c r="H58" s="10">
        <f t="shared" si="7"/>
        <v>5704</v>
      </c>
      <c r="I58" s="11">
        <f t="shared" si="7"/>
        <v>7639</v>
      </c>
    </row>
    <row r="59" spans="1:9" ht="12">
      <c r="A59" s="68"/>
      <c r="B59" s="147"/>
      <c r="C59" s="67" t="s">
        <v>74</v>
      </c>
      <c r="D59" s="10">
        <f t="shared" si="7"/>
        <v>11534</v>
      </c>
      <c r="E59" s="10">
        <f t="shared" si="7"/>
        <v>8813</v>
      </c>
      <c r="F59" s="10">
        <f t="shared" si="7"/>
        <v>11534</v>
      </c>
      <c r="G59" s="10">
        <f t="shared" si="7"/>
        <v>8813</v>
      </c>
      <c r="H59" s="10">
        <f t="shared" si="7"/>
        <v>0</v>
      </c>
      <c r="I59" s="11">
        <f t="shared" si="7"/>
        <v>0</v>
      </c>
    </row>
    <row r="60" spans="1:9" ht="12">
      <c r="A60" s="68"/>
      <c r="B60" s="147"/>
      <c r="C60" s="67" t="s">
        <v>75</v>
      </c>
      <c r="D60" s="10">
        <f t="shared" si="7"/>
        <v>36783</v>
      </c>
      <c r="E60" s="10">
        <f t="shared" si="7"/>
        <v>33830</v>
      </c>
      <c r="F60" s="10">
        <f t="shared" si="7"/>
        <v>34333</v>
      </c>
      <c r="G60" s="10">
        <f t="shared" si="7"/>
        <v>31816</v>
      </c>
      <c r="H60" s="10">
        <f t="shared" si="7"/>
        <v>2450</v>
      </c>
      <c r="I60" s="11">
        <f t="shared" si="7"/>
        <v>2014</v>
      </c>
    </row>
    <row r="61" spans="1:9" ht="12">
      <c r="A61" s="68"/>
      <c r="B61" s="147"/>
      <c r="C61" s="67" t="s">
        <v>76</v>
      </c>
      <c r="D61" s="10">
        <f t="shared" si="7"/>
        <v>0</v>
      </c>
      <c r="E61" s="10">
        <f t="shared" si="7"/>
        <v>43</v>
      </c>
      <c r="F61" s="10">
        <f t="shared" si="7"/>
        <v>0</v>
      </c>
      <c r="G61" s="10">
        <f t="shared" si="7"/>
        <v>0</v>
      </c>
      <c r="H61" s="10">
        <f t="shared" si="7"/>
        <v>0</v>
      </c>
      <c r="I61" s="11">
        <f t="shared" si="7"/>
        <v>43</v>
      </c>
    </row>
    <row r="62" spans="1:9" ht="12">
      <c r="A62" s="68"/>
      <c r="B62" s="147"/>
      <c r="C62" s="67" t="s">
        <v>77</v>
      </c>
      <c r="D62" s="10">
        <f t="shared" si="7"/>
        <v>55123</v>
      </c>
      <c r="E62" s="10">
        <f t="shared" si="7"/>
        <v>50360</v>
      </c>
      <c r="F62" s="10">
        <f t="shared" si="7"/>
        <v>51869</v>
      </c>
      <c r="G62" s="10">
        <f t="shared" si="7"/>
        <v>46355</v>
      </c>
      <c r="H62" s="10">
        <f t="shared" si="7"/>
        <v>3254</v>
      </c>
      <c r="I62" s="11">
        <f t="shared" si="7"/>
        <v>4005</v>
      </c>
    </row>
    <row r="63" spans="1:9" ht="12">
      <c r="A63" s="68"/>
      <c r="B63" s="147"/>
      <c r="C63" s="67" t="s">
        <v>78</v>
      </c>
      <c r="D63" s="10">
        <f t="shared" si="7"/>
        <v>19888</v>
      </c>
      <c r="E63" s="10">
        <f t="shared" si="7"/>
        <v>18067</v>
      </c>
      <c r="F63" s="10">
        <f t="shared" si="7"/>
        <v>19888</v>
      </c>
      <c r="G63" s="10">
        <f t="shared" si="7"/>
        <v>16490</v>
      </c>
      <c r="H63" s="10">
        <f t="shared" si="7"/>
        <v>0</v>
      </c>
      <c r="I63" s="11">
        <f t="shared" si="7"/>
        <v>1577</v>
      </c>
    </row>
    <row r="64" spans="1:9" ht="12">
      <c r="A64" s="68"/>
      <c r="B64" s="67"/>
      <c r="C64" s="67"/>
      <c r="D64" s="40">
        <f aca="true" t="shared" si="8" ref="D64:I64">SUM(D59:D63)</f>
        <v>123328</v>
      </c>
      <c r="E64" s="40">
        <f t="shared" si="8"/>
        <v>111113</v>
      </c>
      <c r="F64" s="40">
        <f t="shared" si="8"/>
        <v>117624</v>
      </c>
      <c r="G64" s="40">
        <f t="shared" si="8"/>
        <v>103474</v>
      </c>
      <c r="H64" s="40">
        <f t="shared" si="8"/>
        <v>5704</v>
      </c>
      <c r="I64" s="41">
        <f t="shared" si="8"/>
        <v>7639</v>
      </c>
    </row>
    <row r="65" spans="1:9" ht="12">
      <c r="A65" s="72"/>
      <c r="B65" s="73"/>
      <c r="C65" s="73"/>
      <c r="D65" s="18"/>
      <c r="E65" s="18"/>
      <c r="F65" s="18"/>
      <c r="G65" s="18"/>
      <c r="H65" s="18"/>
      <c r="I65" s="19"/>
    </row>
  </sheetData>
  <mergeCells count="18">
    <mergeCell ref="B58:B63"/>
    <mergeCell ref="B51:B56"/>
    <mergeCell ref="B36:B41"/>
    <mergeCell ref="B6:B11"/>
    <mergeCell ref="B14:B19"/>
    <mergeCell ref="B21:B26"/>
    <mergeCell ref="B28:B33"/>
    <mergeCell ref="A3:A4"/>
    <mergeCell ref="B3:B4"/>
    <mergeCell ref="C1:C4"/>
    <mergeCell ref="B44:B49"/>
    <mergeCell ref="A1:B2"/>
    <mergeCell ref="H1:I2"/>
    <mergeCell ref="D4:E4"/>
    <mergeCell ref="F4:G4"/>
    <mergeCell ref="H4:I4"/>
    <mergeCell ref="D1:E2"/>
    <mergeCell ref="F1:G2"/>
  </mergeCells>
  <printOptions horizontalCentered="1"/>
  <pageMargins left="0.36" right="0.27" top="1.18" bottom="0.984251968503937" header="0.5" footer="0.5118110236220472"/>
  <pageSetup horizontalDpi="600" verticalDpi="600" orientation="landscape" paperSize="9" r:id="rId1"/>
  <headerFooter alignWithMargins="0">
    <oddHeader>&amp;C&amp;"Times New Roman,Félkövér dőlt"Tiszagyulaháza község 2010.évi költségvetési bevételeinek részletezése bevételi forrásonként és költségvetési címenként&amp;R&amp;"Times New Roman,Dőlt"&amp;8 3.számú melléklet
adatok ezer forintban</oddHeader>
    <oddFooter>&amp;C&amp;"Times New Roman,Dőlt"&amp;7&amp;P. oldal</oddFooter>
  </headerFooter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3" sqref="E33"/>
    </sheetView>
  </sheetViews>
  <sheetFormatPr defaultColWidth="9.140625" defaultRowHeight="12.75"/>
  <cols>
    <col min="1" max="1" width="43.7109375" style="28" customWidth="1"/>
    <col min="2" max="6" width="10.7109375" style="20" customWidth="1"/>
    <col min="7" max="7" width="10.7109375" style="28" customWidth="1"/>
    <col min="8" max="16384" width="9.140625" style="28" customWidth="1"/>
  </cols>
  <sheetData>
    <row r="1" spans="1:7" ht="12">
      <c r="A1" s="119" t="s">
        <v>85</v>
      </c>
      <c r="B1" s="137" t="s">
        <v>13</v>
      </c>
      <c r="C1" s="155"/>
      <c r="D1" s="137" t="s">
        <v>86</v>
      </c>
      <c r="E1" s="155"/>
      <c r="F1" s="137" t="s">
        <v>71</v>
      </c>
      <c r="G1" s="143"/>
    </row>
    <row r="2" spans="1:7" ht="12">
      <c r="A2" s="153"/>
      <c r="B2" s="116"/>
      <c r="C2" s="116"/>
      <c r="D2" s="116"/>
      <c r="E2" s="116"/>
      <c r="F2" s="116"/>
      <c r="G2" s="144"/>
    </row>
    <row r="3" spans="1:7" ht="12" customHeight="1">
      <c r="A3" s="153"/>
      <c r="B3" s="64" t="s">
        <v>50</v>
      </c>
      <c r="C3" s="64" t="s">
        <v>51</v>
      </c>
      <c r="D3" s="64" t="s">
        <v>50</v>
      </c>
      <c r="E3" s="64" t="s">
        <v>51</v>
      </c>
      <c r="F3" s="64" t="s">
        <v>50</v>
      </c>
      <c r="G3" s="89" t="s">
        <v>51</v>
      </c>
    </row>
    <row r="4" spans="1:7" ht="12.75" customHeight="1" thickBot="1">
      <c r="A4" s="154"/>
      <c r="B4" s="135" t="s">
        <v>52</v>
      </c>
      <c r="C4" s="135"/>
      <c r="D4" s="135" t="s">
        <v>52</v>
      </c>
      <c r="E4" s="135"/>
      <c r="F4" s="135" t="s">
        <v>52</v>
      </c>
      <c r="G4" s="136"/>
    </row>
    <row r="5" spans="1:7" ht="12.75" thickTop="1">
      <c r="A5" s="42"/>
      <c r="B5" s="26"/>
      <c r="C5" s="26"/>
      <c r="D5" s="26"/>
      <c r="E5" s="26"/>
      <c r="F5" s="26"/>
      <c r="G5" s="27"/>
    </row>
    <row r="6" spans="1:7" ht="12">
      <c r="A6" s="31" t="s">
        <v>87</v>
      </c>
      <c r="B6" s="7">
        <f aca="true" t="shared" si="0" ref="B6:B48">D6+F6</f>
        <v>34509</v>
      </c>
      <c r="C6" s="7">
        <f aca="true" t="shared" si="1" ref="C6:C48">E6+G6</f>
        <v>24243</v>
      </c>
      <c r="D6" s="7">
        <v>34509</v>
      </c>
      <c r="E6" s="7">
        <v>24243</v>
      </c>
      <c r="F6" s="7"/>
      <c r="G6" s="8"/>
    </row>
    <row r="7" spans="1:7" ht="12">
      <c r="A7" s="31" t="s">
        <v>88</v>
      </c>
      <c r="B7" s="7">
        <f t="shared" si="0"/>
        <v>2952</v>
      </c>
      <c r="C7" s="7">
        <f t="shared" si="1"/>
        <v>3047</v>
      </c>
      <c r="D7" s="7">
        <v>2952</v>
      </c>
      <c r="E7" s="7">
        <v>3047</v>
      </c>
      <c r="F7" s="7"/>
      <c r="G7" s="8"/>
    </row>
    <row r="8" spans="1:7" ht="12">
      <c r="A8" s="31" t="s">
        <v>89</v>
      </c>
      <c r="B8" s="7">
        <f t="shared" si="0"/>
        <v>3130</v>
      </c>
      <c r="C8" s="7">
        <f t="shared" si="1"/>
        <v>1578</v>
      </c>
      <c r="D8" s="7">
        <v>3130</v>
      </c>
      <c r="E8" s="7">
        <v>1578</v>
      </c>
      <c r="F8" s="7"/>
      <c r="G8" s="8"/>
    </row>
    <row r="9" spans="1:7" s="33" customFormat="1" ht="12">
      <c r="A9" s="30" t="s">
        <v>90</v>
      </c>
      <c r="B9" s="10">
        <f t="shared" si="0"/>
        <v>40591</v>
      </c>
      <c r="C9" s="10">
        <f t="shared" si="1"/>
        <v>28868</v>
      </c>
      <c r="D9" s="10">
        <f>SUM(D6:D8)</f>
        <v>40591</v>
      </c>
      <c r="E9" s="10">
        <f>SUM(E6:E8)</f>
        <v>28868</v>
      </c>
      <c r="F9" s="10">
        <f>SUM(F6:F8)</f>
        <v>0</v>
      </c>
      <c r="G9" s="11">
        <f>SUM(G6:G8)</f>
        <v>0</v>
      </c>
    </row>
    <row r="10" spans="1:7" ht="12">
      <c r="A10" s="31" t="s">
        <v>91</v>
      </c>
      <c r="B10" s="7">
        <f t="shared" si="0"/>
        <v>6907</v>
      </c>
      <c r="C10" s="7">
        <f t="shared" si="1"/>
        <v>5437</v>
      </c>
      <c r="D10" s="7">
        <v>6907</v>
      </c>
      <c r="E10" s="7">
        <v>5437</v>
      </c>
      <c r="F10" s="7"/>
      <c r="G10" s="8"/>
    </row>
    <row r="11" spans="1:7" ht="12">
      <c r="A11" s="31" t="s">
        <v>92</v>
      </c>
      <c r="B11" s="7">
        <f t="shared" si="0"/>
        <v>68</v>
      </c>
      <c r="C11" s="7">
        <f t="shared" si="1"/>
        <v>45</v>
      </c>
      <c r="D11" s="7">
        <v>68</v>
      </c>
      <c r="E11" s="7">
        <v>45</v>
      </c>
      <c r="F11" s="7"/>
      <c r="G11" s="8"/>
    </row>
    <row r="12" spans="1:7" ht="12">
      <c r="A12" s="31" t="s">
        <v>93</v>
      </c>
      <c r="B12" s="7">
        <f t="shared" si="0"/>
        <v>170</v>
      </c>
      <c r="C12" s="7">
        <f t="shared" si="1"/>
        <v>48</v>
      </c>
      <c r="D12" s="7">
        <v>170</v>
      </c>
      <c r="E12" s="7">
        <v>48</v>
      </c>
      <c r="F12" s="7"/>
      <c r="G12" s="8"/>
    </row>
    <row r="13" spans="1:7" ht="12">
      <c r="A13" s="31" t="s">
        <v>94</v>
      </c>
      <c r="B13" s="7">
        <f t="shared" si="0"/>
        <v>0</v>
      </c>
      <c r="C13" s="7">
        <f t="shared" si="1"/>
        <v>0</v>
      </c>
      <c r="D13" s="7"/>
      <c r="E13" s="7"/>
      <c r="F13" s="7"/>
      <c r="G13" s="8"/>
    </row>
    <row r="14" spans="1:7" s="33" customFormat="1" ht="12">
      <c r="A14" s="30" t="s">
        <v>95</v>
      </c>
      <c r="B14" s="10">
        <f t="shared" si="0"/>
        <v>7145</v>
      </c>
      <c r="C14" s="10">
        <f t="shared" si="1"/>
        <v>5530</v>
      </c>
      <c r="D14" s="10">
        <f>SUM(D10:D13)</f>
        <v>7145</v>
      </c>
      <c r="E14" s="10">
        <f>SUM(E10:E13)</f>
        <v>5530</v>
      </c>
      <c r="F14" s="10">
        <f>SUM(F10:F13)</f>
        <v>0</v>
      </c>
      <c r="G14" s="11">
        <f>SUM(G10:G13)</f>
        <v>0</v>
      </c>
    </row>
    <row r="15" spans="1:7" ht="12">
      <c r="A15" s="31" t="s">
        <v>96</v>
      </c>
      <c r="B15" s="7">
        <f t="shared" si="0"/>
        <v>8401</v>
      </c>
      <c r="C15" s="7">
        <f t="shared" si="1"/>
        <v>8848</v>
      </c>
      <c r="D15" s="7">
        <v>8401</v>
      </c>
      <c r="E15" s="7">
        <v>8848</v>
      </c>
      <c r="F15" s="7"/>
      <c r="G15" s="8"/>
    </row>
    <row r="16" spans="1:7" ht="12">
      <c r="A16" s="31" t="s">
        <v>97</v>
      </c>
      <c r="B16" s="7">
        <f t="shared" si="0"/>
        <v>13337</v>
      </c>
      <c r="C16" s="7">
        <f t="shared" si="1"/>
        <v>13285</v>
      </c>
      <c r="D16" s="7">
        <v>13337</v>
      </c>
      <c r="E16" s="7">
        <v>13285</v>
      </c>
      <c r="F16" s="7"/>
      <c r="G16" s="8"/>
    </row>
    <row r="17" spans="1:7" ht="12">
      <c r="A17" s="31" t="s">
        <v>98</v>
      </c>
      <c r="B17" s="7">
        <f t="shared" si="0"/>
        <v>5215</v>
      </c>
      <c r="C17" s="7">
        <f t="shared" si="1"/>
        <v>5587</v>
      </c>
      <c r="D17" s="7">
        <v>5215</v>
      </c>
      <c r="E17" s="7">
        <v>5587</v>
      </c>
      <c r="F17" s="7"/>
      <c r="G17" s="8"/>
    </row>
    <row r="18" spans="1:7" ht="12">
      <c r="A18" s="31" t="s">
        <v>99</v>
      </c>
      <c r="B18" s="7">
        <f t="shared" si="0"/>
        <v>125</v>
      </c>
      <c r="C18" s="7">
        <f t="shared" si="1"/>
        <v>133</v>
      </c>
      <c r="D18" s="7">
        <v>125</v>
      </c>
      <c r="E18" s="7">
        <v>133</v>
      </c>
      <c r="F18" s="7"/>
      <c r="G18" s="8"/>
    </row>
    <row r="19" spans="1:7" ht="12">
      <c r="A19" s="31" t="s">
        <v>100</v>
      </c>
      <c r="B19" s="7">
        <f t="shared" si="0"/>
        <v>1419</v>
      </c>
      <c r="C19" s="7">
        <f t="shared" si="1"/>
        <v>1406</v>
      </c>
      <c r="D19" s="7">
        <v>1419</v>
      </c>
      <c r="E19" s="7">
        <v>1406</v>
      </c>
      <c r="F19" s="7"/>
      <c r="G19" s="8"/>
    </row>
    <row r="20" spans="1:7" s="33" customFormat="1" ht="12">
      <c r="A20" s="30" t="s">
        <v>101</v>
      </c>
      <c r="B20" s="10">
        <f t="shared" si="0"/>
        <v>28497</v>
      </c>
      <c r="C20" s="10">
        <f t="shared" si="1"/>
        <v>29259</v>
      </c>
      <c r="D20" s="10">
        <f>SUM(D15:D19)</f>
        <v>28497</v>
      </c>
      <c r="E20" s="10">
        <f>SUM(E15:E19)</f>
        <v>29259</v>
      </c>
      <c r="F20" s="10">
        <f>SUM(F15:F19)</f>
        <v>0</v>
      </c>
      <c r="G20" s="11">
        <f>SUM(G15:G19)</f>
        <v>0</v>
      </c>
    </row>
    <row r="21" spans="1:7" ht="12">
      <c r="A21" s="31" t="s">
        <v>102</v>
      </c>
      <c r="B21" s="7">
        <f t="shared" si="0"/>
        <v>300</v>
      </c>
      <c r="C21" s="7">
        <f t="shared" si="1"/>
        <v>218</v>
      </c>
      <c r="D21" s="7">
        <v>300</v>
      </c>
      <c r="E21" s="7">
        <v>218</v>
      </c>
      <c r="F21" s="7"/>
      <c r="G21" s="8"/>
    </row>
    <row r="22" spans="1:7" ht="12">
      <c r="A22" s="31" t="s">
        <v>125</v>
      </c>
      <c r="B22" s="7">
        <f t="shared" si="0"/>
        <v>166</v>
      </c>
      <c r="C22" s="7">
        <f t="shared" si="1"/>
        <v>156</v>
      </c>
      <c r="D22" s="7">
        <v>166</v>
      </c>
      <c r="E22" s="7">
        <v>156</v>
      </c>
      <c r="F22" s="7"/>
      <c r="G22" s="8"/>
    </row>
    <row r="23" spans="1:7" ht="12">
      <c r="A23" s="31" t="s">
        <v>103</v>
      </c>
      <c r="B23" s="7">
        <f t="shared" si="0"/>
        <v>550</v>
      </c>
      <c r="C23" s="7">
        <f t="shared" si="1"/>
        <v>302</v>
      </c>
      <c r="D23" s="7">
        <v>550</v>
      </c>
      <c r="E23" s="7">
        <v>302</v>
      </c>
      <c r="F23" s="7"/>
      <c r="G23" s="8"/>
    </row>
    <row r="24" spans="1:7" ht="12">
      <c r="A24" s="31" t="s">
        <v>104</v>
      </c>
      <c r="B24" s="7">
        <f t="shared" si="0"/>
        <v>1000</v>
      </c>
      <c r="C24" s="7">
        <f t="shared" si="1"/>
        <v>406</v>
      </c>
      <c r="D24" s="7">
        <v>1000</v>
      </c>
      <c r="E24" s="7">
        <v>406</v>
      </c>
      <c r="F24" s="7"/>
      <c r="G24" s="8"/>
    </row>
    <row r="25" spans="1:7" s="33" customFormat="1" ht="12">
      <c r="A25" s="30" t="s">
        <v>105</v>
      </c>
      <c r="B25" s="10">
        <f t="shared" si="0"/>
        <v>2016</v>
      </c>
      <c r="C25" s="10">
        <f t="shared" si="1"/>
        <v>1082</v>
      </c>
      <c r="D25" s="10">
        <f>SUM(D21:D24)</f>
        <v>2016</v>
      </c>
      <c r="E25" s="10">
        <f>SUM(E21:E24)</f>
        <v>1082</v>
      </c>
      <c r="F25" s="10">
        <f>SUM(F21:F24)</f>
        <v>0</v>
      </c>
      <c r="G25" s="11">
        <f>SUM(G21:G24)</f>
        <v>0</v>
      </c>
    </row>
    <row r="26" spans="1:7" ht="12">
      <c r="A26" s="31" t="s">
        <v>106</v>
      </c>
      <c r="B26" s="7">
        <f t="shared" si="0"/>
        <v>820</v>
      </c>
      <c r="C26" s="7">
        <f t="shared" si="1"/>
        <v>152</v>
      </c>
      <c r="D26" s="7">
        <v>820</v>
      </c>
      <c r="E26" s="7">
        <v>152</v>
      </c>
      <c r="F26" s="7"/>
      <c r="G26" s="8"/>
    </row>
    <row r="27" spans="1:7" ht="12">
      <c r="A27" s="31" t="s">
        <v>126</v>
      </c>
      <c r="B27" s="7">
        <f t="shared" si="0"/>
        <v>26084</v>
      </c>
      <c r="C27" s="7">
        <f t="shared" si="1"/>
        <v>29293</v>
      </c>
      <c r="D27" s="7">
        <v>26084</v>
      </c>
      <c r="E27" s="7">
        <v>29293</v>
      </c>
      <c r="F27" s="7"/>
      <c r="G27" s="8"/>
    </row>
    <row r="28" spans="1:7" s="34" customFormat="1" ht="12">
      <c r="A28" s="37" t="s">
        <v>107</v>
      </c>
      <c r="B28" s="14">
        <f t="shared" si="0"/>
        <v>26904</v>
      </c>
      <c r="C28" s="14">
        <f t="shared" si="1"/>
        <v>29445</v>
      </c>
      <c r="D28" s="14">
        <f>SUM(D26:D27)</f>
        <v>26904</v>
      </c>
      <c r="E28" s="14">
        <f>SUM(E26:E27)</f>
        <v>29445</v>
      </c>
      <c r="F28" s="14">
        <f>SUM(F26:F27)</f>
        <v>0</v>
      </c>
      <c r="G28" s="15">
        <f>SUM(G26:G27)</f>
        <v>0</v>
      </c>
    </row>
    <row r="29" spans="1:7" ht="12">
      <c r="A29" s="31" t="s">
        <v>108</v>
      </c>
      <c r="B29" s="7">
        <f t="shared" si="0"/>
        <v>422</v>
      </c>
      <c r="C29" s="7">
        <f t="shared" si="1"/>
        <v>400</v>
      </c>
      <c r="D29" s="7"/>
      <c r="E29" s="7"/>
      <c r="F29" s="7">
        <v>422</v>
      </c>
      <c r="G29" s="8">
        <v>400</v>
      </c>
    </row>
    <row r="30" spans="1:7" ht="12">
      <c r="A30" s="31" t="s">
        <v>127</v>
      </c>
      <c r="B30" s="7">
        <f t="shared" si="0"/>
        <v>2012</v>
      </c>
      <c r="C30" s="7">
        <f t="shared" si="1"/>
        <v>0</v>
      </c>
      <c r="D30" s="7"/>
      <c r="E30" s="7"/>
      <c r="F30" s="7">
        <v>2012</v>
      </c>
      <c r="G30" s="8">
        <v>0</v>
      </c>
    </row>
    <row r="31" spans="1:7" s="34" customFormat="1" ht="12">
      <c r="A31" s="37" t="s">
        <v>109</v>
      </c>
      <c r="B31" s="14">
        <f t="shared" si="0"/>
        <v>2434</v>
      </c>
      <c r="C31" s="14">
        <f t="shared" si="1"/>
        <v>400</v>
      </c>
      <c r="D31" s="14">
        <f>SUM(D29:D30)</f>
        <v>0</v>
      </c>
      <c r="E31" s="14">
        <f>SUM(E29:E30)</f>
        <v>0</v>
      </c>
      <c r="F31" s="14">
        <f>SUM(F29:F30)</f>
        <v>2434</v>
      </c>
      <c r="G31" s="15">
        <f>SUM(G29:G30)</f>
        <v>400</v>
      </c>
    </row>
    <row r="32" spans="1:7" s="34" customFormat="1" ht="12">
      <c r="A32" s="37" t="s">
        <v>110</v>
      </c>
      <c r="B32" s="14">
        <f t="shared" si="0"/>
        <v>12021</v>
      </c>
      <c r="C32" s="14">
        <f t="shared" si="1"/>
        <v>12509</v>
      </c>
      <c r="D32" s="14">
        <v>12021</v>
      </c>
      <c r="E32" s="14">
        <v>12509</v>
      </c>
      <c r="F32" s="14"/>
      <c r="G32" s="15"/>
    </row>
    <row r="33" spans="1:7" s="33" customFormat="1" ht="12">
      <c r="A33" s="30" t="s">
        <v>111</v>
      </c>
      <c r="B33" s="10">
        <f t="shared" si="0"/>
        <v>41359</v>
      </c>
      <c r="C33" s="10">
        <f t="shared" si="1"/>
        <v>42354</v>
      </c>
      <c r="D33" s="10">
        <f>D28+D31+D32</f>
        <v>38925</v>
      </c>
      <c r="E33" s="10">
        <f>E28+E31+E32</f>
        <v>41954</v>
      </c>
      <c r="F33" s="10">
        <f>F28+F31+F32</f>
        <v>2434</v>
      </c>
      <c r="G33" s="11">
        <f>G28+G31+G32</f>
        <v>400</v>
      </c>
    </row>
    <row r="34" spans="1:7" ht="12">
      <c r="A34" s="31" t="s">
        <v>112</v>
      </c>
      <c r="B34" s="7">
        <f t="shared" si="0"/>
        <v>1200</v>
      </c>
      <c r="C34" s="7">
        <f t="shared" si="1"/>
        <v>0</v>
      </c>
      <c r="D34" s="7"/>
      <c r="E34" s="7"/>
      <c r="F34" s="7">
        <v>1200</v>
      </c>
      <c r="G34" s="8">
        <v>0</v>
      </c>
    </row>
    <row r="35" spans="1:7" ht="12">
      <c r="A35" s="31" t="s">
        <v>113</v>
      </c>
      <c r="B35" s="7">
        <f t="shared" si="0"/>
        <v>300</v>
      </c>
      <c r="C35" s="7">
        <f t="shared" si="1"/>
        <v>0</v>
      </c>
      <c r="D35" s="7"/>
      <c r="E35" s="7"/>
      <c r="F35" s="7">
        <v>300</v>
      </c>
      <c r="G35" s="8">
        <v>0</v>
      </c>
    </row>
    <row r="36" spans="1:7" s="33" customFormat="1" ht="12">
      <c r="A36" s="30" t="s">
        <v>114</v>
      </c>
      <c r="B36" s="10">
        <f t="shared" si="0"/>
        <v>1500</v>
      </c>
      <c r="C36" s="10">
        <f t="shared" si="1"/>
        <v>0</v>
      </c>
      <c r="D36" s="10">
        <f>SUM(D34:D35)</f>
        <v>0</v>
      </c>
      <c r="E36" s="10">
        <f>SUM(E34:E35)</f>
        <v>0</v>
      </c>
      <c r="F36" s="10">
        <f>SUM(F34:F35)</f>
        <v>1500</v>
      </c>
      <c r="G36" s="11">
        <f>SUM(G34:G35)</f>
        <v>0</v>
      </c>
    </row>
    <row r="37" spans="1:7" ht="12">
      <c r="A37" s="31" t="s">
        <v>115</v>
      </c>
      <c r="B37" s="7">
        <f t="shared" si="0"/>
        <v>1338</v>
      </c>
      <c r="C37" s="7">
        <f t="shared" si="1"/>
        <v>1600</v>
      </c>
      <c r="D37" s="7"/>
      <c r="E37" s="7"/>
      <c r="F37" s="7">
        <v>1338</v>
      </c>
      <c r="G37" s="8">
        <v>1600</v>
      </c>
    </row>
    <row r="38" spans="1:7" ht="12">
      <c r="A38" s="31" t="s">
        <v>116</v>
      </c>
      <c r="B38" s="7">
        <f t="shared" si="0"/>
        <v>334</v>
      </c>
      <c r="C38" s="7">
        <f t="shared" si="1"/>
        <v>400</v>
      </c>
      <c r="D38" s="7"/>
      <c r="E38" s="7"/>
      <c r="F38" s="7">
        <v>334</v>
      </c>
      <c r="G38" s="8">
        <v>400</v>
      </c>
    </row>
    <row r="39" spans="1:7" s="33" customFormat="1" ht="12">
      <c r="A39" s="30" t="s">
        <v>117</v>
      </c>
      <c r="B39" s="10">
        <f t="shared" si="0"/>
        <v>1672</v>
      </c>
      <c r="C39" s="10">
        <f t="shared" si="1"/>
        <v>2000</v>
      </c>
      <c r="D39" s="10">
        <f>SUM(D37:D38)</f>
        <v>0</v>
      </c>
      <c r="E39" s="10">
        <f>SUM(E37:E38)</f>
        <v>0</v>
      </c>
      <c r="F39" s="10">
        <f>SUM(F37:F38)</f>
        <v>1672</v>
      </c>
      <c r="G39" s="11">
        <f>SUM(G37:G38)</f>
        <v>2000</v>
      </c>
    </row>
    <row r="40" spans="1:7" s="33" customFormat="1" ht="12">
      <c r="A40" s="30" t="s">
        <v>128</v>
      </c>
      <c r="B40" s="10">
        <f t="shared" si="0"/>
        <v>98</v>
      </c>
      <c r="C40" s="10">
        <f t="shared" si="1"/>
        <v>131</v>
      </c>
      <c r="D40" s="10"/>
      <c r="E40" s="10"/>
      <c r="F40" s="10">
        <v>98</v>
      </c>
      <c r="G40" s="11">
        <v>131</v>
      </c>
    </row>
    <row r="41" spans="1:7" s="12" customFormat="1" ht="12">
      <c r="A41" s="30" t="s">
        <v>175</v>
      </c>
      <c r="B41" s="10">
        <f t="shared" si="0"/>
        <v>0</v>
      </c>
      <c r="C41" s="10">
        <f t="shared" si="1"/>
        <v>0</v>
      </c>
      <c r="D41" s="10"/>
      <c r="E41" s="10"/>
      <c r="F41" s="10"/>
      <c r="G41" s="103"/>
    </row>
    <row r="42" spans="1:7" ht="12">
      <c r="A42" s="31" t="s">
        <v>118</v>
      </c>
      <c r="B42" s="7">
        <f t="shared" si="0"/>
        <v>0</v>
      </c>
      <c r="C42" s="7">
        <f t="shared" si="1"/>
        <v>1889</v>
      </c>
      <c r="D42" s="7">
        <f>'[2]kiö'!$AQ$158</f>
        <v>0</v>
      </c>
      <c r="E42" s="7">
        <v>1889</v>
      </c>
      <c r="F42" s="7"/>
      <c r="G42" s="8"/>
    </row>
    <row r="43" spans="1:7" ht="12">
      <c r="A43" s="31" t="s">
        <v>119</v>
      </c>
      <c r="B43" s="7">
        <f t="shared" si="0"/>
        <v>0</v>
      </c>
      <c r="C43" s="7">
        <f t="shared" si="1"/>
        <v>0</v>
      </c>
      <c r="D43" s="7"/>
      <c r="E43" s="7"/>
      <c r="F43" s="7">
        <f>'[2]kiö'!$AQ$159</f>
        <v>0</v>
      </c>
      <c r="G43" s="8"/>
    </row>
    <row r="44" spans="1:7" s="33" customFormat="1" ht="12">
      <c r="A44" s="30" t="s">
        <v>120</v>
      </c>
      <c r="B44" s="10">
        <f t="shared" si="0"/>
        <v>0</v>
      </c>
      <c r="C44" s="10">
        <f t="shared" si="1"/>
        <v>1889</v>
      </c>
      <c r="D44" s="10">
        <f>SUM(D42:D43)</f>
        <v>0</v>
      </c>
      <c r="E44" s="10">
        <f>SUM(E42:E43)</f>
        <v>1889</v>
      </c>
      <c r="F44" s="10">
        <f>SUM(F42:F43)</f>
        <v>0</v>
      </c>
      <c r="G44" s="11">
        <f>SUM(G42:G43)</f>
        <v>0</v>
      </c>
    </row>
    <row r="45" spans="1:7" ht="12">
      <c r="A45" s="31" t="s">
        <v>121</v>
      </c>
      <c r="B45" s="7">
        <f t="shared" si="0"/>
        <v>450</v>
      </c>
      <c r="C45" s="7">
        <f t="shared" si="1"/>
        <v>0</v>
      </c>
      <c r="D45" s="7">
        <v>450</v>
      </c>
      <c r="E45" s="7"/>
      <c r="F45" s="7"/>
      <c r="G45" s="8"/>
    </row>
    <row r="46" spans="1:7" ht="12">
      <c r="A46" s="31" t="s">
        <v>122</v>
      </c>
      <c r="B46" s="7">
        <f t="shared" si="0"/>
        <v>0</v>
      </c>
      <c r="C46" s="7">
        <f t="shared" si="1"/>
        <v>0</v>
      </c>
      <c r="D46" s="7"/>
      <c r="E46" s="7"/>
      <c r="F46" s="7">
        <f>'[2]kiö'!$AQ$162</f>
        <v>0</v>
      </c>
      <c r="G46" s="8"/>
    </row>
    <row r="47" spans="1:7" ht="12">
      <c r="A47" s="6" t="s">
        <v>162</v>
      </c>
      <c r="B47" s="7">
        <f t="shared" si="0"/>
        <v>0</v>
      </c>
      <c r="C47" s="7">
        <f t="shared" si="1"/>
        <v>0</v>
      </c>
      <c r="D47" s="7"/>
      <c r="E47" s="7"/>
      <c r="F47" s="7"/>
      <c r="G47" s="8"/>
    </row>
    <row r="48" spans="1:7" s="33" customFormat="1" ht="12">
      <c r="A48" s="30" t="s">
        <v>123</v>
      </c>
      <c r="B48" s="10">
        <f t="shared" si="0"/>
        <v>450</v>
      </c>
      <c r="C48" s="10">
        <f t="shared" si="1"/>
        <v>0</v>
      </c>
      <c r="D48" s="10">
        <f>SUM(D45:D47)</f>
        <v>450</v>
      </c>
      <c r="E48" s="10">
        <f>SUM(E45:E47)</f>
        <v>0</v>
      </c>
      <c r="F48" s="10">
        <f>SUM(F45:F47)</f>
        <v>0</v>
      </c>
      <c r="G48" s="11">
        <f>SUM(G45:G47)</f>
        <v>0</v>
      </c>
    </row>
    <row r="49" spans="1:7" s="33" customFormat="1" ht="12">
      <c r="A49" s="30" t="s">
        <v>124</v>
      </c>
      <c r="B49" s="10">
        <f aca="true" t="shared" si="2" ref="B49:G49">B9+B14+B20+B25+B33+B36+B39+B40+B41+B44+B48</f>
        <v>123328</v>
      </c>
      <c r="C49" s="10">
        <f t="shared" si="2"/>
        <v>111113</v>
      </c>
      <c r="D49" s="10">
        <f t="shared" si="2"/>
        <v>117624</v>
      </c>
      <c r="E49" s="10">
        <f t="shared" si="2"/>
        <v>108582</v>
      </c>
      <c r="F49" s="10">
        <f t="shared" si="2"/>
        <v>5704</v>
      </c>
      <c r="G49" s="11">
        <f t="shared" si="2"/>
        <v>2531</v>
      </c>
    </row>
    <row r="50" spans="1:7" ht="12">
      <c r="A50" s="32"/>
      <c r="B50" s="18"/>
      <c r="C50" s="18"/>
      <c r="D50" s="18"/>
      <c r="E50" s="18"/>
      <c r="F50" s="18"/>
      <c r="G50" s="19"/>
    </row>
    <row r="51" spans="1:3" ht="12">
      <c r="A51" s="35"/>
      <c r="B51" s="36"/>
      <c r="C51" s="36"/>
    </row>
  </sheetData>
  <mergeCells count="7">
    <mergeCell ref="F1:G2"/>
    <mergeCell ref="A1:A4"/>
    <mergeCell ref="B4:C4"/>
    <mergeCell ref="D4:E4"/>
    <mergeCell ref="F4:G4"/>
    <mergeCell ref="D1:E2"/>
    <mergeCell ref="B1:C2"/>
  </mergeCells>
  <printOptions horizontalCentered="1"/>
  <pageMargins left="0.26" right="0.19" top="0.984251968503937" bottom="0.3937007874015748" header="0.3" footer="0.1968503937007874"/>
  <pageSetup horizontalDpi="600" verticalDpi="600" orientation="landscape" paperSize="9" r:id="rId1"/>
  <headerFooter alignWithMargins="0">
    <oddHeader>&amp;C
&amp;"Times New Roman,Félkövér dőlt"&amp;12Tiszagyulaháza község 2010. évi költségvetési kiadásainak részletezése kiadási jogcímenként.&amp;R&amp;"Times New Roman,Dőlt"&amp;8 4.számú melléklet
adatok ezer forintban</oddHeader>
    <oddFooter>&amp;C&amp;"Times New Roman,Dőlt"&amp;8&amp;P. oldal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2" sqref="I32"/>
    </sheetView>
  </sheetViews>
  <sheetFormatPr defaultColWidth="9.140625" defaultRowHeight="12.75"/>
  <cols>
    <col min="1" max="2" width="4.7109375" style="28" customWidth="1"/>
    <col min="3" max="3" width="31.140625" style="28" bestFit="1" customWidth="1"/>
    <col min="4" max="8" width="10.7109375" style="20" customWidth="1"/>
    <col min="9" max="9" width="10.7109375" style="28" customWidth="1"/>
    <col min="10" max="16384" width="9.140625" style="28" customWidth="1"/>
  </cols>
  <sheetData>
    <row r="1" spans="1:9" ht="12" customHeight="1">
      <c r="A1" s="119" t="s">
        <v>67</v>
      </c>
      <c r="B1" s="149"/>
      <c r="C1" s="149" t="s">
        <v>12</v>
      </c>
      <c r="D1" s="137" t="s">
        <v>69</v>
      </c>
      <c r="E1" s="141"/>
      <c r="F1" s="137" t="s">
        <v>70</v>
      </c>
      <c r="G1" s="141"/>
      <c r="H1" s="137" t="s">
        <v>71</v>
      </c>
      <c r="I1" s="141"/>
    </row>
    <row r="2" spans="1:9" ht="12" customHeight="1">
      <c r="A2" s="150"/>
      <c r="B2" s="151"/>
      <c r="C2" s="142"/>
      <c r="D2" s="142"/>
      <c r="E2" s="142"/>
      <c r="F2" s="139"/>
      <c r="G2" s="142"/>
      <c r="H2" s="142"/>
      <c r="I2" s="142"/>
    </row>
    <row r="3" spans="1:9" ht="15" customHeight="1">
      <c r="A3" s="145" t="s">
        <v>1</v>
      </c>
      <c r="B3" s="147" t="s">
        <v>68</v>
      </c>
      <c r="C3" s="142"/>
      <c r="D3" s="64" t="s">
        <v>50</v>
      </c>
      <c r="E3" s="64" t="s">
        <v>84</v>
      </c>
      <c r="F3" s="64" t="s">
        <v>50</v>
      </c>
      <c r="G3" s="64" t="s">
        <v>84</v>
      </c>
      <c r="H3" s="64" t="s">
        <v>50</v>
      </c>
      <c r="I3" s="64" t="s">
        <v>84</v>
      </c>
    </row>
    <row r="4" spans="1:9" ht="17.25" customHeight="1" thickBot="1">
      <c r="A4" s="157"/>
      <c r="B4" s="158"/>
      <c r="C4" s="156"/>
      <c r="D4" s="135" t="s">
        <v>52</v>
      </c>
      <c r="E4" s="135"/>
      <c r="F4" s="135" t="s">
        <v>52</v>
      </c>
      <c r="G4" s="135"/>
      <c r="H4" s="135" t="s">
        <v>52</v>
      </c>
      <c r="I4" s="135"/>
    </row>
    <row r="5" spans="1:9" ht="12.75" thickTop="1">
      <c r="A5" s="42"/>
      <c r="B5" s="76"/>
      <c r="C5" s="76"/>
      <c r="D5" s="26"/>
      <c r="E5" s="26"/>
      <c r="F5" s="26"/>
      <c r="G5" s="26"/>
      <c r="H5" s="26"/>
      <c r="I5" s="26"/>
    </row>
    <row r="6" spans="1:9" ht="12">
      <c r="A6" s="68">
        <v>10</v>
      </c>
      <c r="B6" s="147" t="s">
        <v>129</v>
      </c>
      <c r="C6" s="69" t="s">
        <v>130</v>
      </c>
      <c r="D6" s="10">
        <f aca="true" t="shared" si="0" ref="D6:D14">F6+H6</f>
        <v>55322</v>
      </c>
      <c r="E6" s="10">
        <f aca="true" t="shared" si="1" ref="E6:E14">G6+I6</f>
        <v>51852</v>
      </c>
      <c r="F6" s="10">
        <f>F7+F8+F9+F10+F11+F12+F13</f>
        <v>49618</v>
      </c>
      <c r="G6" s="10">
        <f>G7+G8+G9+G10+G11+G12+G13</f>
        <v>51321</v>
      </c>
      <c r="H6" s="10">
        <f>H7+H8+H9+H10+H11+H12+H13</f>
        <v>5704</v>
      </c>
      <c r="I6" s="10">
        <f>I7+I8+I9+I10+I11+I12+I13</f>
        <v>531</v>
      </c>
    </row>
    <row r="7" spans="1:9" ht="12">
      <c r="A7" s="31"/>
      <c r="B7" s="147"/>
      <c r="C7" s="67" t="s">
        <v>131</v>
      </c>
      <c r="D7" s="7">
        <f t="shared" si="0"/>
        <v>7618</v>
      </c>
      <c r="E7" s="7">
        <f t="shared" si="1"/>
        <v>6045</v>
      </c>
      <c r="F7" s="7">
        <v>7618</v>
      </c>
      <c r="G7" s="7">
        <v>6045</v>
      </c>
      <c r="H7" s="7"/>
      <c r="I7" s="7"/>
    </row>
    <row r="8" spans="1:9" ht="12">
      <c r="A8" s="31"/>
      <c r="B8" s="147"/>
      <c r="C8" s="67" t="s">
        <v>132</v>
      </c>
      <c r="D8" s="7">
        <f t="shared" si="0"/>
        <v>1690</v>
      </c>
      <c r="E8" s="7">
        <f t="shared" si="1"/>
        <v>1444</v>
      </c>
      <c r="F8" s="7">
        <v>1690</v>
      </c>
      <c r="G8" s="7">
        <v>1444</v>
      </c>
      <c r="H8" s="7"/>
      <c r="I8" s="7"/>
    </row>
    <row r="9" spans="1:9" ht="12">
      <c r="A9" s="31"/>
      <c r="B9" s="147"/>
      <c r="C9" s="67" t="s">
        <v>133</v>
      </c>
      <c r="D9" s="7">
        <f t="shared" si="0"/>
        <v>11047</v>
      </c>
      <c r="E9" s="7">
        <f t="shared" si="1"/>
        <v>11537</v>
      </c>
      <c r="F9" s="7">
        <v>11047</v>
      </c>
      <c r="G9" s="7">
        <v>11537</v>
      </c>
      <c r="H9" s="7"/>
      <c r="I9" s="7"/>
    </row>
    <row r="10" spans="1:9" ht="12">
      <c r="A10" s="31"/>
      <c r="B10" s="147"/>
      <c r="C10" s="67" t="s">
        <v>105</v>
      </c>
      <c r="D10" s="7">
        <f t="shared" si="0"/>
        <v>1908</v>
      </c>
      <c r="E10" s="7">
        <f t="shared" si="1"/>
        <v>965</v>
      </c>
      <c r="F10" s="7">
        <v>1908</v>
      </c>
      <c r="G10" s="7">
        <v>965</v>
      </c>
      <c r="H10" s="7"/>
      <c r="I10" s="7"/>
    </row>
    <row r="11" spans="1:9" ht="12">
      <c r="A11" s="31"/>
      <c r="B11" s="147"/>
      <c r="C11" s="67" t="s">
        <v>111</v>
      </c>
      <c r="D11" s="7">
        <f t="shared" si="0"/>
        <v>29339</v>
      </c>
      <c r="E11" s="7">
        <f t="shared" si="1"/>
        <v>29841</v>
      </c>
      <c r="F11" s="7">
        <v>26905</v>
      </c>
      <c r="G11" s="7">
        <v>29441</v>
      </c>
      <c r="H11" s="7">
        <v>2434</v>
      </c>
      <c r="I11" s="7">
        <v>400</v>
      </c>
    </row>
    <row r="12" spans="1:9" ht="12">
      <c r="A12" s="31"/>
      <c r="B12" s="147"/>
      <c r="C12" s="67" t="s">
        <v>134</v>
      </c>
      <c r="D12" s="7">
        <f t="shared" si="0"/>
        <v>3270</v>
      </c>
      <c r="E12" s="7">
        <f t="shared" si="1"/>
        <v>131</v>
      </c>
      <c r="F12" s="7"/>
      <c r="G12" s="7"/>
      <c r="H12" s="7">
        <v>3270</v>
      </c>
      <c r="I12" s="7">
        <v>131</v>
      </c>
    </row>
    <row r="13" spans="1:9" ht="12">
      <c r="A13" s="31"/>
      <c r="B13" s="147"/>
      <c r="C13" s="67" t="s">
        <v>135</v>
      </c>
      <c r="D13" s="7">
        <f t="shared" si="0"/>
        <v>450</v>
      </c>
      <c r="E13" s="7">
        <f t="shared" si="1"/>
        <v>1889</v>
      </c>
      <c r="F13" s="7">
        <v>450</v>
      </c>
      <c r="G13" s="7">
        <v>1889</v>
      </c>
      <c r="H13" s="7"/>
      <c r="I13" s="7"/>
    </row>
    <row r="14" spans="1:9" s="99" customFormat="1" ht="12">
      <c r="A14" s="109"/>
      <c r="B14" s="147"/>
      <c r="C14" s="110" t="s">
        <v>136</v>
      </c>
      <c r="D14" s="110">
        <f t="shared" si="0"/>
        <v>2</v>
      </c>
      <c r="E14" s="110">
        <f t="shared" si="1"/>
        <v>1.5</v>
      </c>
      <c r="F14" s="110">
        <v>2</v>
      </c>
      <c r="G14" s="110">
        <v>1.5</v>
      </c>
      <c r="H14" s="110">
        <v>0</v>
      </c>
      <c r="I14" s="110"/>
    </row>
    <row r="15" spans="1:9" ht="12">
      <c r="A15" s="31"/>
      <c r="B15" s="67"/>
      <c r="C15" s="67"/>
      <c r="D15" s="7"/>
      <c r="E15" s="7"/>
      <c r="F15" s="7"/>
      <c r="G15" s="7"/>
      <c r="H15" s="7"/>
      <c r="I15" s="7"/>
    </row>
    <row r="16" spans="1:9" ht="12" customHeight="1">
      <c r="A16" s="68">
        <v>11</v>
      </c>
      <c r="B16" s="147" t="s">
        <v>137</v>
      </c>
      <c r="C16" s="69" t="s">
        <v>130</v>
      </c>
      <c r="D16" s="10">
        <f aca="true" t="shared" si="2" ref="D16:D24">F16+H16</f>
        <v>5882</v>
      </c>
      <c r="E16" s="10">
        <f aca="true" t="shared" si="3" ref="E16:E24">G16+I16</f>
        <v>7799</v>
      </c>
      <c r="F16" s="10">
        <f>F17+F18+F19+F20+F21+F22+F23</f>
        <v>5882</v>
      </c>
      <c r="G16" s="10">
        <f>G17+G18+G19+G20+G21+G22+G23</f>
        <v>5799</v>
      </c>
      <c r="H16" s="10">
        <f>H17+H18+H19+H20+H21+H22+H23</f>
        <v>0</v>
      </c>
      <c r="I16" s="10">
        <f>I17+I18+I19+I20+I21+I22+I23</f>
        <v>2000</v>
      </c>
    </row>
    <row r="17" spans="1:9" ht="12">
      <c r="A17" s="31"/>
      <c r="B17" s="147"/>
      <c r="C17" s="67" t="s">
        <v>131</v>
      </c>
      <c r="D17" s="7">
        <f t="shared" si="2"/>
        <v>0</v>
      </c>
      <c r="E17" s="7">
        <f t="shared" si="3"/>
        <v>0</v>
      </c>
      <c r="F17" s="7"/>
      <c r="G17" s="7"/>
      <c r="H17" s="7"/>
      <c r="I17" s="7"/>
    </row>
    <row r="18" spans="1:9" ht="12">
      <c r="A18" s="31"/>
      <c r="B18" s="147"/>
      <c r="C18" s="67" t="s">
        <v>132</v>
      </c>
      <c r="D18" s="7">
        <f t="shared" si="2"/>
        <v>0</v>
      </c>
      <c r="E18" s="7">
        <f t="shared" si="3"/>
        <v>0</v>
      </c>
      <c r="F18" s="7"/>
      <c r="G18" s="7"/>
      <c r="H18" s="7"/>
      <c r="I18" s="7"/>
    </row>
    <row r="19" spans="1:9" ht="12">
      <c r="A19" s="31"/>
      <c r="B19" s="147"/>
      <c r="C19" s="67" t="s">
        <v>133</v>
      </c>
      <c r="D19" s="7">
        <f t="shared" si="2"/>
        <v>5882</v>
      </c>
      <c r="E19" s="7">
        <f t="shared" si="3"/>
        <v>5798</v>
      </c>
      <c r="F19" s="7">
        <f>350+94+1688+3750</f>
        <v>5882</v>
      </c>
      <c r="G19" s="7">
        <v>5798</v>
      </c>
      <c r="H19" s="7"/>
      <c r="I19" s="7"/>
    </row>
    <row r="20" spans="1:9" ht="12">
      <c r="A20" s="31"/>
      <c r="B20" s="147"/>
      <c r="C20" s="67" t="s">
        <v>105</v>
      </c>
      <c r="D20" s="7">
        <f t="shared" si="2"/>
        <v>0</v>
      </c>
      <c r="E20" s="7">
        <f t="shared" si="3"/>
        <v>1</v>
      </c>
      <c r="F20" s="7"/>
      <c r="G20" s="7">
        <v>1</v>
      </c>
      <c r="H20" s="7"/>
      <c r="I20" s="7"/>
    </row>
    <row r="21" spans="1:9" ht="12">
      <c r="A21" s="31"/>
      <c r="B21" s="147"/>
      <c r="C21" s="67" t="s">
        <v>111</v>
      </c>
      <c r="D21" s="7">
        <f t="shared" si="2"/>
        <v>0</v>
      </c>
      <c r="E21" s="7">
        <f t="shared" si="3"/>
        <v>0</v>
      </c>
      <c r="F21" s="7"/>
      <c r="G21" s="7"/>
      <c r="H21" s="7"/>
      <c r="I21" s="7"/>
    </row>
    <row r="22" spans="1:9" ht="12">
      <c r="A22" s="31"/>
      <c r="B22" s="147"/>
      <c r="C22" s="67" t="s">
        <v>134</v>
      </c>
      <c r="D22" s="7">
        <f t="shared" si="2"/>
        <v>0</v>
      </c>
      <c r="E22" s="7">
        <f t="shared" si="3"/>
        <v>2000</v>
      </c>
      <c r="F22" s="7"/>
      <c r="G22" s="7"/>
      <c r="H22" s="7"/>
      <c r="I22" s="7">
        <v>2000</v>
      </c>
    </row>
    <row r="23" spans="1:9" ht="12">
      <c r="A23" s="31"/>
      <c r="B23" s="147"/>
      <c r="C23" s="67" t="s">
        <v>165</v>
      </c>
      <c r="D23" s="7">
        <f t="shared" si="2"/>
        <v>0</v>
      </c>
      <c r="E23" s="7">
        <f t="shared" si="3"/>
        <v>0</v>
      </c>
      <c r="F23" s="7"/>
      <c r="G23" s="7"/>
      <c r="H23" s="7"/>
      <c r="I23" s="7"/>
    </row>
    <row r="24" spans="1:9" ht="12">
      <c r="A24" s="31"/>
      <c r="B24" s="147"/>
      <c r="C24" s="67" t="s">
        <v>136</v>
      </c>
      <c r="D24" s="7">
        <f t="shared" si="2"/>
        <v>0</v>
      </c>
      <c r="E24" s="7">
        <f t="shared" si="3"/>
        <v>0</v>
      </c>
      <c r="F24" s="7"/>
      <c r="G24" s="7"/>
      <c r="H24" s="7"/>
      <c r="I24" s="7"/>
    </row>
    <row r="25" spans="1:9" ht="12">
      <c r="A25" s="31"/>
      <c r="B25" s="67"/>
      <c r="C25" s="67"/>
      <c r="D25" s="7"/>
      <c r="E25" s="7"/>
      <c r="F25" s="7"/>
      <c r="G25" s="7"/>
      <c r="H25" s="7"/>
      <c r="I25" s="7"/>
    </row>
    <row r="26" spans="1:9" ht="12" customHeight="1">
      <c r="A26" s="31">
        <v>12</v>
      </c>
      <c r="B26" s="118" t="s">
        <v>142</v>
      </c>
      <c r="C26" s="69" t="s">
        <v>130</v>
      </c>
      <c r="D26" s="10">
        <f aca="true" t="shared" si="4" ref="D26:D34">F26+H26</f>
        <v>38119</v>
      </c>
      <c r="E26" s="10">
        <f aca="true" t="shared" si="5" ref="E26:E34">G26+I26</f>
        <v>27975</v>
      </c>
      <c r="F26" s="10">
        <f>F27+F28+F29+F30+F31+F32+F33</f>
        <v>38119</v>
      </c>
      <c r="G26" s="10">
        <f>G27+G28+G29+G30+G31+G32+G33</f>
        <v>27975</v>
      </c>
      <c r="H26" s="10">
        <f>H27+H28+H29+H30+H31+H32+H33</f>
        <v>0</v>
      </c>
      <c r="I26" s="10">
        <f>I27+I28+I29+I30+I31+I32+I33</f>
        <v>0</v>
      </c>
    </row>
    <row r="27" spans="1:9" ht="12">
      <c r="A27" s="31"/>
      <c r="B27" s="118"/>
      <c r="C27" s="67" t="s">
        <v>131</v>
      </c>
      <c r="D27" s="7">
        <f t="shared" si="4"/>
        <v>22932</v>
      </c>
      <c r="E27" s="7">
        <f t="shared" si="5"/>
        <v>13356</v>
      </c>
      <c r="F27" s="7">
        <v>22932</v>
      </c>
      <c r="G27" s="7">
        <v>13356</v>
      </c>
      <c r="H27" s="7"/>
      <c r="I27" s="7"/>
    </row>
    <row r="28" spans="1:9" ht="12">
      <c r="A28" s="31"/>
      <c r="B28" s="118"/>
      <c r="C28" s="67" t="s">
        <v>132</v>
      </c>
      <c r="D28" s="7">
        <f t="shared" si="4"/>
        <v>3167</v>
      </c>
      <c r="E28" s="7">
        <f t="shared" si="5"/>
        <v>1871</v>
      </c>
      <c r="F28" s="7">
        <v>3167</v>
      </c>
      <c r="G28" s="7">
        <v>1871</v>
      </c>
      <c r="H28" s="7"/>
      <c r="I28" s="7"/>
    </row>
    <row r="29" spans="1:9" ht="12">
      <c r="A29" s="31"/>
      <c r="B29" s="118"/>
      <c r="C29" s="67" t="s">
        <v>133</v>
      </c>
      <c r="D29" s="7">
        <f t="shared" si="4"/>
        <v>0</v>
      </c>
      <c r="E29" s="7">
        <f t="shared" si="5"/>
        <v>239</v>
      </c>
      <c r="F29" s="7"/>
      <c r="G29" s="7">
        <v>239</v>
      </c>
      <c r="H29" s="7"/>
      <c r="I29" s="7"/>
    </row>
    <row r="30" spans="1:9" ht="12">
      <c r="A30" s="31"/>
      <c r="B30" s="118"/>
      <c r="C30" s="67" t="s">
        <v>105</v>
      </c>
      <c r="D30" s="7">
        <f t="shared" si="4"/>
        <v>0</v>
      </c>
      <c r="E30" s="7">
        <f t="shared" si="5"/>
        <v>0</v>
      </c>
      <c r="F30" s="7"/>
      <c r="G30" s="7"/>
      <c r="H30" s="7"/>
      <c r="I30" s="7"/>
    </row>
    <row r="31" spans="1:9" ht="12">
      <c r="A31" s="31"/>
      <c r="B31" s="118"/>
      <c r="C31" s="67" t="s">
        <v>111</v>
      </c>
      <c r="D31" s="7">
        <f t="shared" si="4"/>
        <v>12020</v>
      </c>
      <c r="E31" s="7">
        <f t="shared" si="5"/>
        <v>12509</v>
      </c>
      <c r="F31" s="7">
        <f>2629+1951+6644+129+50+412+205</f>
        <v>12020</v>
      </c>
      <c r="G31" s="7">
        <v>12509</v>
      </c>
      <c r="H31" s="7"/>
      <c r="I31" s="7"/>
    </row>
    <row r="32" spans="1:9" ht="12">
      <c r="A32" s="31"/>
      <c r="B32" s="118"/>
      <c r="C32" s="67" t="s">
        <v>134</v>
      </c>
      <c r="D32" s="7">
        <f t="shared" si="4"/>
        <v>0</v>
      </c>
      <c r="E32" s="7">
        <f t="shared" si="5"/>
        <v>0</v>
      </c>
      <c r="F32" s="7"/>
      <c r="G32" s="7"/>
      <c r="H32" s="7"/>
      <c r="I32" s="7"/>
    </row>
    <row r="33" spans="1:9" ht="12">
      <c r="A33" s="31"/>
      <c r="B33" s="118"/>
      <c r="C33" s="67" t="s">
        <v>165</v>
      </c>
      <c r="D33" s="7">
        <f t="shared" si="4"/>
        <v>0</v>
      </c>
      <c r="E33" s="7">
        <f t="shared" si="5"/>
        <v>0</v>
      </c>
      <c r="F33" s="7"/>
      <c r="G33" s="7"/>
      <c r="H33" s="7"/>
      <c r="I33" s="7"/>
    </row>
    <row r="34" spans="1:9" s="99" customFormat="1" ht="12">
      <c r="A34" s="109"/>
      <c r="B34" s="118"/>
      <c r="C34" s="110" t="s">
        <v>136</v>
      </c>
      <c r="D34" s="110">
        <f t="shared" si="4"/>
        <v>34</v>
      </c>
      <c r="E34" s="110">
        <f t="shared" si="5"/>
        <v>16.04</v>
      </c>
      <c r="F34" s="110">
        <v>34</v>
      </c>
      <c r="G34" s="110">
        <v>16.04</v>
      </c>
      <c r="H34" s="110"/>
      <c r="I34" s="110"/>
    </row>
    <row r="35" spans="1:9" ht="12">
      <c r="A35" s="31"/>
      <c r="B35" s="70"/>
      <c r="C35" s="67"/>
      <c r="D35" s="7"/>
      <c r="E35" s="7"/>
      <c r="F35" s="7"/>
      <c r="G35" s="7"/>
      <c r="H35" s="7"/>
      <c r="I35" s="7"/>
    </row>
    <row r="36" spans="1:9" ht="12">
      <c r="A36" s="31"/>
      <c r="B36" s="67"/>
      <c r="C36" s="67"/>
      <c r="D36" s="7"/>
      <c r="E36" s="7"/>
      <c r="F36" s="7"/>
      <c r="G36" s="7"/>
      <c r="H36" s="7"/>
      <c r="I36" s="7"/>
    </row>
    <row r="37" spans="1:9" ht="12">
      <c r="A37" s="68">
        <v>13</v>
      </c>
      <c r="B37" s="147" t="s">
        <v>139</v>
      </c>
      <c r="C37" s="69" t="s">
        <v>130</v>
      </c>
      <c r="D37" s="10">
        <f aca="true" t="shared" si="6" ref="D37:D45">F37+H37</f>
        <v>3360</v>
      </c>
      <c r="E37" s="10">
        <f aca="true" t="shared" si="7" ref="E37:E45">G37+I37</f>
        <v>2850</v>
      </c>
      <c r="F37" s="10">
        <f>F38+F39+F40+F41+F42+F43+F44</f>
        <v>3360</v>
      </c>
      <c r="G37" s="10">
        <f>G38+G39+G40+G41+G42+G43+G44</f>
        <v>2850</v>
      </c>
      <c r="H37" s="10">
        <f>H38+H39+H40+H41+H42+H43+H44</f>
        <v>0</v>
      </c>
      <c r="I37" s="10">
        <f>I38+I39+I40+I41+I42+I43+I44</f>
        <v>0</v>
      </c>
    </row>
    <row r="38" spans="1:9" ht="12">
      <c r="A38" s="31"/>
      <c r="B38" s="147"/>
      <c r="C38" s="67" t="s">
        <v>131</v>
      </c>
      <c r="D38" s="7">
        <f t="shared" si="6"/>
        <v>1849</v>
      </c>
      <c r="E38" s="7">
        <f t="shared" si="7"/>
        <v>1589</v>
      </c>
      <c r="F38" s="7">
        <v>1849</v>
      </c>
      <c r="G38" s="7">
        <v>1589</v>
      </c>
      <c r="H38" s="7"/>
      <c r="I38" s="7"/>
    </row>
    <row r="39" spans="1:9" ht="12">
      <c r="A39" s="31"/>
      <c r="B39" s="147"/>
      <c r="C39" s="67" t="s">
        <v>132</v>
      </c>
      <c r="D39" s="7">
        <f t="shared" si="6"/>
        <v>231</v>
      </c>
      <c r="E39" s="7">
        <f t="shared" si="7"/>
        <v>152</v>
      </c>
      <c r="F39" s="7">
        <v>231</v>
      </c>
      <c r="G39" s="7">
        <v>152</v>
      </c>
      <c r="H39" s="7"/>
      <c r="I39" s="7"/>
    </row>
    <row r="40" spans="1:9" ht="12">
      <c r="A40" s="31"/>
      <c r="B40" s="147"/>
      <c r="C40" s="67" t="s">
        <v>133</v>
      </c>
      <c r="D40" s="7">
        <f t="shared" si="6"/>
        <v>1280</v>
      </c>
      <c r="E40" s="7">
        <f t="shared" si="7"/>
        <v>1090</v>
      </c>
      <c r="F40" s="7">
        <v>1280</v>
      </c>
      <c r="G40" s="7">
        <v>1090</v>
      </c>
      <c r="H40" s="7"/>
      <c r="I40" s="7"/>
    </row>
    <row r="41" spans="1:9" ht="12">
      <c r="A41" s="31"/>
      <c r="B41" s="147"/>
      <c r="C41" s="67" t="s">
        <v>105</v>
      </c>
      <c r="D41" s="7">
        <f t="shared" si="6"/>
        <v>0</v>
      </c>
      <c r="E41" s="7">
        <f t="shared" si="7"/>
        <v>19</v>
      </c>
      <c r="F41" s="7">
        <v>0</v>
      </c>
      <c r="G41" s="7">
        <v>19</v>
      </c>
      <c r="H41" s="7"/>
      <c r="I41" s="7"/>
    </row>
    <row r="42" spans="1:9" ht="12">
      <c r="A42" s="31"/>
      <c r="B42" s="147"/>
      <c r="C42" s="67" t="s">
        <v>111</v>
      </c>
      <c r="D42" s="7">
        <f t="shared" si="6"/>
        <v>0</v>
      </c>
      <c r="E42" s="7">
        <f t="shared" si="7"/>
        <v>0</v>
      </c>
      <c r="F42" s="7"/>
      <c r="G42" s="7"/>
      <c r="H42" s="7"/>
      <c r="I42" s="7"/>
    </row>
    <row r="43" spans="1:9" ht="12">
      <c r="A43" s="31"/>
      <c r="B43" s="147"/>
      <c r="C43" s="67" t="s">
        <v>134</v>
      </c>
      <c r="D43" s="7">
        <f t="shared" si="6"/>
        <v>0</v>
      </c>
      <c r="E43" s="7">
        <f t="shared" si="7"/>
        <v>0</v>
      </c>
      <c r="F43" s="7"/>
      <c r="G43" s="7"/>
      <c r="H43" s="7"/>
      <c r="I43" s="7"/>
    </row>
    <row r="44" spans="1:9" ht="12">
      <c r="A44" s="31"/>
      <c r="B44" s="147"/>
      <c r="C44" s="67" t="s">
        <v>165</v>
      </c>
      <c r="D44" s="7">
        <f t="shared" si="6"/>
        <v>0</v>
      </c>
      <c r="E44" s="7">
        <f t="shared" si="7"/>
        <v>0</v>
      </c>
      <c r="F44" s="7"/>
      <c r="G44" s="7"/>
      <c r="H44" s="7"/>
      <c r="I44" s="7"/>
    </row>
    <row r="45" spans="1:9" s="99" customFormat="1" ht="12">
      <c r="A45" s="109"/>
      <c r="B45" s="147"/>
      <c r="C45" s="110" t="s">
        <v>136</v>
      </c>
      <c r="D45" s="110">
        <f t="shared" si="6"/>
        <v>1</v>
      </c>
      <c r="E45" s="110">
        <f t="shared" si="7"/>
        <v>1</v>
      </c>
      <c r="F45" s="110">
        <v>1</v>
      </c>
      <c r="G45" s="110">
        <v>1</v>
      </c>
      <c r="H45" s="110"/>
      <c r="I45" s="110"/>
    </row>
    <row r="46" spans="1:9" ht="12">
      <c r="A46" s="31"/>
      <c r="B46" s="67"/>
      <c r="C46" s="67"/>
      <c r="D46" s="7"/>
      <c r="E46" s="7"/>
      <c r="F46" s="7"/>
      <c r="G46" s="7"/>
      <c r="H46" s="7"/>
      <c r="I46" s="7"/>
    </row>
    <row r="47" spans="1:9" ht="12" customHeight="1">
      <c r="A47" s="31">
        <v>14</v>
      </c>
      <c r="B47" s="147" t="s">
        <v>82</v>
      </c>
      <c r="C47" s="69" t="s">
        <v>130</v>
      </c>
      <c r="D47" s="10">
        <f aca="true" t="shared" si="8" ref="D47:D55">F47+H47</f>
        <v>17432</v>
      </c>
      <c r="E47" s="10">
        <f aca="true" t="shared" si="9" ref="E47:E55">G47+I47</f>
        <v>17298</v>
      </c>
      <c r="F47" s="10">
        <f>F48+F49+F50+F51+F52+F53+F54</f>
        <v>17432</v>
      </c>
      <c r="G47" s="10">
        <f>G48+G49+G50+G51+G52+G53+G54</f>
        <v>17298</v>
      </c>
      <c r="H47" s="10">
        <f>H48+H49+H50+H51+H52+H53+H54</f>
        <v>0</v>
      </c>
      <c r="I47" s="10">
        <f>I48+I49+I50+I51+I52+I53+I54</f>
        <v>0</v>
      </c>
    </row>
    <row r="48" spans="1:9" ht="12">
      <c r="A48" s="31"/>
      <c r="B48" s="147"/>
      <c r="C48" s="67" t="s">
        <v>131</v>
      </c>
      <c r="D48" s="7">
        <f t="shared" si="8"/>
        <v>6337</v>
      </c>
      <c r="E48" s="7">
        <f t="shared" si="9"/>
        <v>6129</v>
      </c>
      <c r="F48" s="7">
        <v>6337</v>
      </c>
      <c r="G48" s="7">
        <v>6129</v>
      </c>
      <c r="H48" s="7"/>
      <c r="I48" s="7"/>
    </row>
    <row r="49" spans="1:9" ht="12">
      <c r="A49" s="31"/>
      <c r="B49" s="147"/>
      <c r="C49" s="67" t="s">
        <v>132</v>
      </c>
      <c r="D49" s="7">
        <f t="shared" si="8"/>
        <v>1548</v>
      </c>
      <c r="E49" s="7">
        <f t="shared" si="9"/>
        <v>1580</v>
      </c>
      <c r="F49" s="7">
        <v>1548</v>
      </c>
      <c r="G49" s="7">
        <v>1580</v>
      </c>
      <c r="H49" s="7"/>
      <c r="I49" s="7"/>
    </row>
    <row r="50" spans="1:9" ht="12">
      <c r="A50" s="31"/>
      <c r="B50" s="147"/>
      <c r="C50" s="67" t="s">
        <v>133</v>
      </c>
      <c r="D50" s="7">
        <f t="shared" si="8"/>
        <v>9457</v>
      </c>
      <c r="E50" s="7">
        <f t="shared" si="9"/>
        <v>9513</v>
      </c>
      <c r="F50" s="7">
        <v>9457</v>
      </c>
      <c r="G50" s="7">
        <v>9513</v>
      </c>
      <c r="H50" s="7"/>
      <c r="I50" s="7"/>
    </row>
    <row r="51" spans="1:9" ht="12">
      <c r="A51" s="31"/>
      <c r="B51" s="147"/>
      <c r="C51" s="67" t="s">
        <v>105</v>
      </c>
      <c r="D51" s="7">
        <f t="shared" si="8"/>
        <v>90</v>
      </c>
      <c r="E51" s="7">
        <f t="shared" si="9"/>
        <v>76</v>
      </c>
      <c r="F51" s="7">
        <v>90</v>
      </c>
      <c r="G51" s="7">
        <v>76</v>
      </c>
      <c r="H51" s="7"/>
      <c r="I51" s="7"/>
    </row>
    <row r="52" spans="1:9" ht="12">
      <c r="A52" s="31"/>
      <c r="B52" s="147"/>
      <c r="C52" s="67" t="s">
        <v>111</v>
      </c>
      <c r="D52" s="7">
        <f t="shared" si="8"/>
        <v>0</v>
      </c>
      <c r="E52" s="7">
        <f t="shared" si="9"/>
        <v>0</v>
      </c>
      <c r="F52" s="7"/>
      <c r="G52" s="7"/>
      <c r="H52" s="7"/>
      <c r="I52" s="7"/>
    </row>
    <row r="53" spans="1:9" ht="12">
      <c r="A53" s="31"/>
      <c r="B53" s="147"/>
      <c r="C53" s="67" t="s">
        <v>134</v>
      </c>
      <c r="D53" s="7">
        <f t="shared" si="8"/>
        <v>0</v>
      </c>
      <c r="E53" s="7">
        <f t="shared" si="9"/>
        <v>0</v>
      </c>
      <c r="F53" s="7"/>
      <c r="G53" s="7"/>
      <c r="H53" s="7"/>
      <c r="I53" s="7"/>
    </row>
    <row r="54" spans="1:9" ht="12">
      <c r="A54" s="31"/>
      <c r="B54" s="147"/>
      <c r="C54" s="67" t="s">
        <v>165</v>
      </c>
      <c r="D54" s="7">
        <f t="shared" si="8"/>
        <v>0</v>
      </c>
      <c r="E54" s="7">
        <f t="shared" si="9"/>
        <v>0</v>
      </c>
      <c r="F54" s="7"/>
      <c r="G54" s="7"/>
      <c r="H54" s="7"/>
      <c r="I54" s="7"/>
    </row>
    <row r="55" spans="1:9" s="99" customFormat="1" ht="12">
      <c r="A55" s="109"/>
      <c r="B55" s="147"/>
      <c r="C55" s="110" t="s">
        <v>136</v>
      </c>
      <c r="D55" s="110">
        <f t="shared" si="8"/>
        <v>5</v>
      </c>
      <c r="E55" s="110">
        <f t="shared" si="9"/>
        <v>4.46</v>
      </c>
      <c r="F55" s="110">
        <v>5</v>
      </c>
      <c r="G55" s="110">
        <v>4.46</v>
      </c>
      <c r="H55" s="110"/>
      <c r="I55" s="110"/>
    </row>
    <row r="56" spans="1:9" ht="12">
      <c r="A56" s="31"/>
      <c r="B56" s="70"/>
      <c r="C56" s="67"/>
      <c r="D56" s="7"/>
      <c r="E56" s="7"/>
      <c r="F56" s="7"/>
      <c r="G56" s="7"/>
      <c r="H56" s="7"/>
      <c r="I56" s="7"/>
    </row>
    <row r="57" spans="1:9" ht="12">
      <c r="A57" s="68">
        <v>15</v>
      </c>
      <c r="B57" s="147" t="s">
        <v>66</v>
      </c>
      <c r="C57" s="69" t="s">
        <v>130</v>
      </c>
      <c r="D57" s="10">
        <f aca="true" t="shared" si="10" ref="D57:D65">F57+H57</f>
        <v>3213</v>
      </c>
      <c r="E57" s="10">
        <f aca="true" t="shared" si="11" ref="E57:E65">G57+I57</f>
        <v>3339</v>
      </c>
      <c r="F57" s="10">
        <f>F58+F59+F60+F61+F62+F63+F64</f>
        <v>3213</v>
      </c>
      <c r="G57" s="10">
        <f>G58+G59+G60+G61+G62+G63+G64</f>
        <v>3339</v>
      </c>
      <c r="H57" s="10">
        <f>H58+H59+H60+H61+H62+H63+H64</f>
        <v>0</v>
      </c>
      <c r="I57" s="10">
        <f>I58+I59+I60+I61+I62+I63+I64</f>
        <v>0</v>
      </c>
    </row>
    <row r="58" spans="1:9" ht="12">
      <c r="A58" s="68"/>
      <c r="B58" s="147"/>
      <c r="C58" s="67" t="s">
        <v>131</v>
      </c>
      <c r="D58" s="7">
        <f t="shared" si="10"/>
        <v>1855</v>
      </c>
      <c r="E58" s="7">
        <f t="shared" si="11"/>
        <v>1749</v>
      </c>
      <c r="F58" s="7">
        <v>1855</v>
      </c>
      <c r="G58" s="7">
        <v>1749</v>
      </c>
      <c r="H58" s="7"/>
      <c r="I58" s="7"/>
    </row>
    <row r="59" spans="1:9" ht="12">
      <c r="A59" s="68"/>
      <c r="B59" s="147"/>
      <c r="C59" s="67" t="s">
        <v>132</v>
      </c>
      <c r="D59" s="7">
        <f t="shared" si="10"/>
        <v>509</v>
      </c>
      <c r="E59" s="7">
        <f t="shared" si="11"/>
        <v>483</v>
      </c>
      <c r="F59" s="7">
        <v>509</v>
      </c>
      <c r="G59" s="7">
        <v>483</v>
      </c>
      <c r="H59" s="7"/>
      <c r="I59" s="7"/>
    </row>
    <row r="60" spans="1:9" ht="12">
      <c r="A60" s="68"/>
      <c r="B60" s="147"/>
      <c r="C60" s="67" t="s">
        <v>133</v>
      </c>
      <c r="D60" s="7">
        <f t="shared" si="10"/>
        <v>831</v>
      </c>
      <c r="E60" s="7">
        <f t="shared" si="11"/>
        <v>1082</v>
      </c>
      <c r="F60" s="7">
        <v>831</v>
      </c>
      <c r="G60" s="7">
        <v>1082</v>
      </c>
      <c r="H60" s="7"/>
      <c r="I60" s="7"/>
    </row>
    <row r="61" spans="1:9" ht="12">
      <c r="A61" s="68"/>
      <c r="B61" s="147"/>
      <c r="C61" s="67" t="s">
        <v>105</v>
      </c>
      <c r="D61" s="7">
        <f t="shared" si="10"/>
        <v>18</v>
      </c>
      <c r="E61" s="7">
        <f t="shared" si="11"/>
        <v>21</v>
      </c>
      <c r="F61" s="7">
        <v>18</v>
      </c>
      <c r="G61" s="7">
        <v>21</v>
      </c>
      <c r="H61" s="7"/>
      <c r="I61" s="7"/>
    </row>
    <row r="62" spans="1:9" ht="12">
      <c r="A62" s="68"/>
      <c r="B62" s="147"/>
      <c r="C62" s="67" t="s">
        <v>111</v>
      </c>
      <c r="D62" s="7">
        <f t="shared" si="10"/>
        <v>0</v>
      </c>
      <c r="E62" s="7">
        <f t="shared" si="11"/>
        <v>4</v>
      </c>
      <c r="F62" s="7"/>
      <c r="G62" s="7">
        <v>4</v>
      </c>
      <c r="H62" s="7"/>
      <c r="I62" s="7"/>
    </row>
    <row r="63" spans="1:9" ht="12">
      <c r="A63" s="68"/>
      <c r="B63" s="147"/>
      <c r="C63" s="67" t="s">
        <v>134</v>
      </c>
      <c r="D63" s="7">
        <f t="shared" si="10"/>
        <v>0</v>
      </c>
      <c r="E63" s="7">
        <f t="shared" si="11"/>
        <v>0</v>
      </c>
      <c r="F63" s="7"/>
      <c r="G63" s="7"/>
      <c r="H63" s="7"/>
      <c r="I63" s="7"/>
    </row>
    <row r="64" spans="1:9" ht="12">
      <c r="A64" s="68"/>
      <c r="B64" s="147"/>
      <c r="C64" s="67" t="s">
        <v>165</v>
      </c>
      <c r="D64" s="7">
        <f t="shared" si="10"/>
        <v>0</v>
      </c>
      <c r="E64" s="7">
        <f t="shared" si="11"/>
        <v>0</v>
      </c>
      <c r="F64" s="7"/>
      <c r="G64" s="7"/>
      <c r="H64" s="7"/>
      <c r="I64" s="7"/>
    </row>
    <row r="65" spans="1:9" s="99" customFormat="1" ht="12">
      <c r="A65" s="111"/>
      <c r="B65" s="147"/>
      <c r="C65" s="110" t="s">
        <v>136</v>
      </c>
      <c r="D65" s="110">
        <f t="shared" si="10"/>
        <v>1</v>
      </c>
      <c r="E65" s="110">
        <f t="shared" si="11"/>
        <v>1</v>
      </c>
      <c r="F65" s="110">
        <v>1</v>
      </c>
      <c r="G65" s="110">
        <v>1</v>
      </c>
      <c r="H65" s="110"/>
      <c r="I65" s="110"/>
    </row>
    <row r="66" spans="1:9" ht="12">
      <c r="A66" s="68"/>
      <c r="B66" s="66"/>
      <c r="C66" s="67"/>
      <c r="D66" s="7"/>
      <c r="E66" s="7"/>
      <c r="F66" s="7"/>
      <c r="G66" s="7"/>
      <c r="H66" s="7"/>
      <c r="I66" s="7"/>
    </row>
    <row r="67" spans="1:9" ht="12">
      <c r="A67" s="68"/>
      <c r="B67" s="67"/>
      <c r="C67" s="67"/>
      <c r="D67" s="7"/>
      <c r="E67" s="7"/>
      <c r="F67" s="7"/>
      <c r="G67" s="7"/>
      <c r="H67" s="7"/>
      <c r="I67" s="7"/>
    </row>
    <row r="68" spans="1:9" ht="12">
      <c r="A68" s="68">
        <v>16</v>
      </c>
      <c r="B68" s="152" t="s">
        <v>83</v>
      </c>
      <c r="C68" s="69" t="s">
        <v>130</v>
      </c>
      <c r="D68" s="10">
        <f aca="true" t="shared" si="12" ref="D68:D76">F68+H68</f>
        <v>0</v>
      </c>
      <c r="E68" s="10">
        <f aca="true" t="shared" si="13" ref="E68:E76">G68+I68</f>
        <v>0</v>
      </c>
      <c r="F68" s="10">
        <f>F69+F70+F71+F72+F73+F74+F75</f>
        <v>0</v>
      </c>
      <c r="G68" s="10">
        <f>G69+G70+G71+G72+G73+G74+G75</f>
        <v>0</v>
      </c>
      <c r="H68" s="10">
        <f>H69+H70+H71+H72+H73+H74+H75</f>
        <v>0</v>
      </c>
      <c r="I68" s="10">
        <f>I69+I70+I71+I72+I73+I74+I75</f>
        <v>0</v>
      </c>
    </row>
    <row r="69" spans="1:9" ht="12">
      <c r="A69" s="68"/>
      <c r="B69" s="152"/>
      <c r="C69" s="67" t="s">
        <v>131</v>
      </c>
      <c r="D69" s="7">
        <f t="shared" si="12"/>
        <v>0</v>
      </c>
      <c r="E69" s="7">
        <f t="shared" si="13"/>
        <v>0</v>
      </c>
      <c r="F69" s="7"/>
      <c r="G69" s="7"/>
      <c r="H69" s="7"/>
      <c r="I69" s="7"/>
    </row>
    <row r="70" spans="1:9" ht="12">
      <c r="A70" s="68"/>
      <c r="B70" s="152"/>
      <c r="C70" s="67" t="s">
        <v>132</v>
      </c>
      <c r="D70" s="7">
        <f t="shared" si="12"/>
        <v>0</v>
      </c>
      <c r="E70" s="7">
        <f t="shared" si="13"/>
        <v>0</v>
      </c>
      <c r="F70" s="7"/>
      <c r="G70" s="7"/>
      <c r="H70" s="7"/>
      <c r="I70" s="7"/>
    </row>
    <row r="71" spans="1:9" ht="12">
      <c r="A71" s="68"/>
      <c r="B71" s="152"/>
      <c r="C71" s="67" t="s">
        <v>133</v>
      </c>
      <c r="D71" s="7">
        <f t="shared" si="12"/>
        <v>0</v>
      </c>
      <c r="E71" s="7">
        <f t="shared" si="13"/>
        <v>0</v>
      </c>
      <c r="F71" s="7"/>
      <c r="G71" s="7"/>
      <c r="H71" s="7"/>
      <c r="I71" s="7"/>
    </row>
    <row r="72" spans="1:9" ht="12">
      <c r="A72" s="68"/>
      <c r="B72" s="152"/>
      <c r="C72" s="67" t="s">
        <v>105</v>
      </c>
      <c r="D72" s="7">
        <f t="shared" si="12"/>
        <v>0</v>
      </c>
      <c r="E72" s="7">
        <f t="shared" si="13"/>
        <v>0</v>
      </c>
      <c r="F72" s="7"/>
      <c r="G72" s="7"/>
      <c r="H72" s="7"/>
      <c r="I72" s="7"/>
    </row>
    <row r="73" spans="1:9" ht="12">
      <c r="A73" s="68"/>
      <c r="B73" s="152"/>
      <c r="C73" s="67" t="s">
        <v>111</v>
      </c>
      <c r="D73" s="7">
        <f t="shared" si="12"/>
        <v>0</v>
      </c>
      <c r="E73" s="7">
        <f t="shared" si="13"/>
        <v>0</v>
      </c>
      <c r="F73" s="7"/>
      <c r="G73" s="7"/>
      <c r="H73" s="7"/>
      <c r="I73" s="7"/>
    </row>
    <row r="74" spans="1:9" ht="12">
      <c r="A74" s="68"/>
      <c r="B74" s="152"/>
      <c r="C74" s="67" t="s">
        <v>134</v>
      </c>
      <c r="D74" s="7">
        <f t="shared" si="12"/>
        <v>0</v>
      </c>
      <c r="E74" s="7">
        <f t="shared" si="13"/>
        <v>0</v>
      </c>
      <c r="F74" s="7"/>
      <c r="G74" s="7"/>
      <c r="H74" s="7"/>
      <c r="I74" s="7"/>
    </row>
    <row r="75" spans="1:9" ht="12">
      <c r="A75" s="68"/>
      <c r="B75" s="152"/>
      <c r="C75" s="67" t="s">
        <v>165</v>
      </c>
      <c r="D75" s="7">
        <f t="shared" si="12"/>
        <v>0</v>
      </c>
      <c r="E75" s="7">
        <f t="shared" si="13"/>
        <v>0</v>
      </c>
      <c r="F75" s="7"/>
      <c r="G75" s="7"/>
      <c r="H75" s="7"/>
      <c r="I75" s="7"/>
    </row>
    <row r="76" spans="1:9" ht="12">
      <c r="A76" s="68"/>
      <c r="B76" s="152"/>
      <c r="C76" s="67" t="s">
        <v>136</v>
      </c>
      <c r="D76" s="7">
        <f t="shared" si="12"/>
        <v>0</v>
      </c>
      <c r="E76" s="7">
        <f t="shared" si="13"/>
        <v>0</v>
      </c>
      <c r="F76" s="7"/>
      <c r="G76" s="7"/>
      <c r="H76" s="7"/>
      <c r="I76" s="7"/>
    </row>
    <row r="77" spans="1:9" ht="12">
      <c r="A77" s="68"/>
      <c r="B77" s="67"/>
      <c r="C77" s="67"/>
      <c r="D77" s="7"/>
      <c r="E77" s="7"/>
      <c r="F77" s="7"/>
      <c r="G77" s="7"/>
      <c r="H77" s="7"/>
      <c r="I77" s="7"/>
    </row>
    <row r="78" spans="1:9" ht="12">
      <c r="A78" s="68"/>
      <c r="B78" s="147" t="s">
        <v>138</v>
      </c>
      <c r="C78" s="69" t="s">
        <v>130</v>
      </c>
      <c r="D78" s="10">
        <f aca="true" t="shared" si="14" ref="D78:I86">D6+D16+D26+D37+D47+D57+D68</f>
        <v>123328</v>
      </c>
      <c r="E78" s="10">
        <f t="shared" si="14"/>
        <v>111113</v>
      </c>
      <c r="F78" s="10">
        <f t="shared" si="14"/>
        <v>117624</v>
      </c>
      <c r="G78" s="10">
        <f t="shared" si="14"/>
        <v>108582</v>
      </c>
      <c r="H78" s="10">
        <f t="shared" si="14"/>
        <v>5704</v>
      </c>
      <c r="I78" s="10">
        <f t="shared" si="14"/>
        <v>2531</v>
      </c>
    </row>
    <row r="79" spans="1:9" ht="12">
      <c r="A79" s="68"/>
      <c r="B79" s="147"/>
      <c r="C79" s="67" t="s">
        <v>131</v>
      </c>
      <c r="D79" s="7">
        <f t="shared" si="14"/>
        <v>40591</v>
      </c>
      <c r="E79" s="7">
        <f t="shared" si="14"/>
        <v>28868</v>
      </c>
      <c r="F79" s="7">
        <f t="shared" si="14"/>
        <v>40591</v>
      </c>
      <c r="G79" s="7">
        <f t="shared" si="14"/>
        <v>28868</v>
      </c>
      <c r="H79" s="7">
        <f t="shared" si="14"/>
        <v>0</v>
      </c>
      <c r="I79" s="7">
        <f t="shared" si="14"/>
        <v>0</v>
      </c>
    </row>
    <row r="80" spans="1:9" ht="12">
      <c r="A80" s="68"/>
      <c r="B80" s="147"/>
      <c r="C80" s="67" t="s">
        <v>132</v>
      </c>
      <c r="D80" s="7">
        <f t="shared" si="14"/>
        <v>7145</v>
      </c>
      <c r="E80" s="7">
        <f t="shared" si="14"/>
        <v>5530</v>
      </c>
      <c r="F80" s="7">
        <f t="shared" si="14"/>
        <v>7145</v>
      </c>
      <c r="G80" s="7">
        <f t="shared" si="14"/>
        <v>5530</v>
      </c>
      <c r="H80" s="7">
        <f t="shared" si="14"/>
        <v>0</v>
      </c>
      <c r="I80" s="7">
        <f t="shared" si="14"/>
        <v>0</v>
      </c>
    </row>
    <row r="81" spans="1:9" ht="12">
      <c r="A81" s="68"/>
      <c r="B81" s="147"/>
      <c r="C81" s="67" t="s">
        <v>133</v>
      </c>
      <c r="D81" s="7">
        <f t="shared" si="14"/>
        <v>28497</v>
      </c>
      <c r="E81" s="7">
        <f t="shared" si="14"/>
        <v>29259</v>
      </c>
      <c r="F81" s="7">
        <f t="shared" si="14"/>
        <v>28497</v>
      </c>
      <c r="G81" s="7">
        <f t="shared" si="14"/>
        <v>29259</v>
      </c>
      <c r="H81" s="7">
        <f t="shared" si="14"/>
        <v>0</v>
      </c>
      <c r="I81" s="7">
        <f t="shared" si="14"/>
        <v>0</v>
      </c>
    </row>
    <row r="82" spans="1:9" s="38" customFormat="1" ht="12">
      <c r="A82" s="68"/>
      <c r="B82" s="147"/>
      <c r="C82" s="67" t="s">
        <v>105</v>
      </c>
      <c r="D82" s="7">
        <f t="shared" si="14"/>
        <v>2016</v>
      </c>
      <c r="E82" s="7">
        <f t="shared" si="14"/>
        <v>1082</v>
      </c>
      <c r="F82" s="7">
        <f t="shared" si="14"/>
        <v>2016</v>
      </c>
      <c r="G82" s="7">
        <f t="shared" si="14"/>
        <v>1082</v>
      </c>
      <c r="H82" s="7">
        <f t="shared" si="14"/>
        <v>0</v>
      </c>
      <c r="I82" s="7">
        <f t="shared" si="14"/>
        <v>0</v>
      </c>
    </row>
    <row r="83" spans="1:9" s="39" customFormat="1" ht="12">
      <c r="A83" s="68"/>
      <c r="B83" s="147"/>
      <c r="C83" s="67" t="s">
        <v>111</v>
      </c>
      <c r="D83" s="7">
        <f t="shared" si="14"/>
        <v>41359</v>
      </c>
      <c r="E83" s="7">
        <f t="shared" si="14"/>
        <v>42354</v>
      </c>
      <c r="F83" s="7">
        <f t="shared" si="14"/>
        <v>38925</v>
      </c>
      <c r="G83" s="7">
        <f t="shared" si="14"/>
        <v>41954</v>
      </c>
      <c r="H83" s="7">
        <f t="shared" si="14"/>
        <v>2434</v>
      </c>
      <c r="I83" s="7">
        <f t="shared" si="14"/>
        <v>400</v>
      </c>
    </row>
    <row r="84" spans="1:9" ht="12">
      <c r="A84" s="68"/>
      <c r="B84" s="147"/>
      <c r="C84" s="67" t="s">
        <v>134</v>
      </c>
      <c r="D84" s="7">
        <f t="shared" si="14"/>
        <v>3270</v>
      </c>
      <c r="E84" s="7">
        <f t="shared" si="14"/>
        <v>2131</v>
      </c>
      <c r="F84" s="7">
        <f t="shared" si="14"/>
        <v>0</v>
      </c>
      <c r="G84" s="7">
        <f t="shared" si="14"/>
        <v>0</v>
      </c>
      <c r="H84" s="7">
        <f t="shared" si="14"/>
        <v>3270</v>
      </c>
      <c r="I84" s="7">
        <f t="shared" si="14"/>
        <v>2131</v>
      </c>
    </row>
    <row r="85" spans="1:9" ht="12">
      <c r="A85" s="68"/>
      <c r="B85" s="147"/>
      <c r="C85" s="67" t="s">
        <v>165</v>
      </c>
      <c r="D85" s="7">
        <f t="shared" si="14"/>
        <v>450</v>
      </c>
      <c r="E85" s="7">
        <f t="shared" si="14"/>
        <v>1889</v>
      </c>
      <c r="F85" s="7">
        <f t="shared" si="14"/>
        <v>450</v>
      </c>
      <c r="G85" s="7">
        <f t="shared" si="14"/>
        <v>1889</v>
      </c>
      <c r="H85" s="7">
        <f t="shared" si="14"/>
        <v>0</v>
      </c>
      <c r="I85" s="7">
        <f t="shared" si="14"/>
        <v>0</v>
      </c>
    </row>
    <row r="86" spans="1:9" s="99" customFormat="1" ht="12">
      <c r="A86" s="111"/>
      <c r="B86" s="147"/>
      <c r="C86" s="110" t="s">
        <v>136</v>
      </c>
      <c r="D86" s="110">
        <f t="shared" si="14"/>
        <v>43</v>
      </c>
      <c r="E86" s="110">
        <f t="shared" si="14"/>
        <v>24</v>
      </c>
      <c r="F86" s="110">
        <f t="shared" si="14"/>
        <v>43</v>
      </c>
      <c r="G86" s="110">
        <f t="shared" si="14"/>
        <v>24</v>
      </c>
      <c r="H86" s="110">
        <f t="shared" si="14"/>
        <v>0</v>
      </c>
      <c r="I86" s="110">
        <f t="shared" si="14"/>
        <v>0</v>
      </c>
    </row>
    <row r="87" spans="1:9" s="38" customFormat="1" ht="11.25">
      <c r="A87" s="78"/>
      <c r="B87" s="79"/>
      <c r="C87" s="79"/>
      <c r="D87" s="40">
        <f aca="true" t="shared" si="15" ref="D87:I87">SUM(D79:D85)</f>
        <v>123328</v>
      </c>
      <c r="E87" s="40">
        <f t="shared" si="15"/>
        <v>111113</v>
      </c>
      <c r="F87" s="40">
        <f t="shared" si="15"/>
        <v>117624</v>
      </c>
      <c r="G87" s="40">
        <f t="shared" si="15"/>
        <v>108582</v>
      </c>
      <c r="H87" s="40">
        <f t="shared" si="15"/>
        <v>5704</v>
      </c>
      <c r="I87" s="40">
        <f t="shared" si="15"/>
        <v>2531</v>
      </c>
    </row>
    <row r="88" spans="1:9" ht="12">
      <c r="A88" s="72"/>
      <c r="B88" s="73"/>
      <c r="C88" s="73"/>
      <c r="D88" s="18"/>
      <c r="E88" s="18"/>
      <c r="F88" s="18"/>
      <c r="G88" s="18"/>
      <c r="H88" s="18"/>
      <c r="I88" s="73"/>
    </row>
  </sheetData>
  <mergeCells count="18">
    <mergeCell ref="B47:B55"/>
    <mergeCell ref="B57:B65"/>
    <mergeCell ref="B68:B76"/>
    <mergeCell ref="B78:B86"/>
    <mergeCell ref="B6:B14"/>
    <mergeCell ref="B16:B24"/>
    <mergeCell ref="B26:B34"/>
    <mergeCell ref="B37:B45"/>
    <mergeCell ref="C1:C4"/>
    <mergeCell ref="A3:A4"/>
    <mergeCell ref="B3:B4"/>
    <mergeCell ref="D4:E4"/>
    <mergeCell ref="A1:B2"/>
    <mergeCell ref="D1:E2"/>
    <mergeCell ref="F1:G2"/>
    <mergeCell ref="H1:I2"/>
    <mergeCell ref="F4:G4"/>
    <mergeCell ref="H4:I4"/>
  </mergeCells>
  <printOptions horizontalCentered="1"/>
  <pageMargins left="0.42" right="0.33" top="0.984251968503937" bottom="0.48" header="0.36" footer="0.27"/>
  <pageSetup horizontalDpi="600" verticalDpi="600" orientation="landscape" paperSize="9" r:id="rId1"/>
  <headerFooter alignWithMargins="0">
    <oddHeader>&amp;C
&amp;"Times New Roman,Félkövér dőlt"&amp;12Tiszagyulaháza község 2010.évi költségvetési kiadásainak részletezése kiadási jogcímenként és költségvetési címenként&amp;"Arial,Normál"&amp;10
&amp;R&amp;"Times New Roman,Dőlt"&amp;8 5.számú melléklet
adatok ezer forintban</oddHeader>
    <oddFooter>&amp;C&amp;"Times New Roman,Dőlt"&amp;8&amp;P. oldal</oddFooter>
  </headerFooter>
  <rowBreaks count="2" manualBreakCount="2">
    <brk id="35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G12" sqref="G12"/>
    </sheetView>
  </sheetViews>
  <sheetFormatPr defaultColWidth="9.140625" defaultRowHeight="12.75"/>
  <cols>
    <col min="1" max="1" width="4.7109375" style="43" customWidth="1"/>
    <col min="2" max="2" width="21.8515625" style="43" customWidth="1"/>
    <col min="3" max="3" width="30.57421875" style="43" bestFit="1" customWidth="1"/>
    <col min="4" max="4" width="14.140625" style="43" customWidth="1"/>
    <col min="5" max="5" width="14.140625" style="20" customWidth="1"/>
    <col min="6" max="16384" width="9.140625" style="43" customWidth="1"/>
  </cols>
  <sheetData>
    <row r="1" spans="1:5" ht="12.75" customHeight="1">
      <c r="A1" s="166" t="s">
        <v>0</v>
      </c>
      <c r="B1" s="160"/>
      <c r="C1" s="159" t="s">
        <v>143</v>
      </c>
      <c r="D1" s="160"/>
      <c r="E1" s="161"/>
    </row>
    <row r="2" spans="1:5" ht="12">
      <c r="A2" s="167"/>
      <c r="B2" s="162"/>
      <c r="C2" s="162"/>
      <c r="D2" s="162"/>
      <c r="E2" s="163"/>
    </row>
    <row r="3" spans="1:5" ht="12.75" customHeight="1">
      <c r="A3" s="168" t="s">
        <v>144</v>
      </c>
      <c r="B3" s="162" t="s">
        <v>2</v>
      </c>
      <c r="C3" s="162" t="s">
        <v>145</v>
      </c>
      <c r="D3" s="162" t="s">
        <v>146</v>
      </c>
      <c r="E3" s="140" t="s">
        <v>147</v>
      </c>
    </row>
    <row r="4" spans="1:5" ht="12" customHeight="1">
      <c r="A4" s="168"/>
      <c r="B4" s="162"/>
      <c r="C4" s="162"/>
      <c r="D4" s="162"/>
      <c r="E4" s="140"/>
    </row>
    <row r="5" spans="1:5" ht="12" customHeight="1">
      <c r="A5" s="168"/>
      <c r="B5" s="162"/>
      <c r="C5" s="162"/>
      <c r="D5" s="162" t="s">
        <v>52</v>
      </c>
      <c r="E5" s="163"/>
    </row>
    <row r="6" spans="1:5" ht="12.75" customHeight="1" thickBot="1">
      <c r="A6" s="169"/>
      <c r="B6" s="164"/>
      <c r="C6" s="164"/>
      <c r="D6" s="164"/>
      <c r="E6" s="165"/>
    </row>
    <row r="7" spans="1:5" ht="12.75" thickTop="1">
      <c r="A7" s="86"/>
      <c r="B7" s="87"/>
      <c r="C7" s="87"/>
      <c r="D7" s="87"/>
      <c r="E7" s="112"/>
    </row>
    <row r="8" spans="1:5" ht="12">
      <c r="A8" s="80">
        <v>10</v>
      </c>
      <c r="B8" s="81" t="s">
        <v>149</v>
      </c>
      <c r="C8" s="81" t="s">
        <v>150</v>
      </c>
      <c r="D8" s="82">
        <v>1500</v>
      </c>
      <c r="E8" s="88"/>
    </row>
    <row r="9" spans="1:5" ht="12">
      <c r="A9" s="80"/>
      <c r="B9" s="81"/>
      <c r="C9" s="81"/>
      <c r="D9" s="82"/>
      <c r="E9" s="88"/>
    </row>
    <row r="10" spans="1:5" ht="12">
      <c r="A10" s="80">
        <v>11</v>
      </c>
      <c r="B10" s="81" t="s">
        <v>163</v>
      </c>
      <c r="C10" s="81" t="s">
        <v>164</v>
      </c>
      <c r="D10" s="82"/>
      <c r="E10" s="88"/>
    </row>
    <row r="11" spans="1:5" ht="12">
      <c r="A11" s="80"/>
      <c r="B11" s="81"/>
      <c r="C11" s="81"/>
      <c r="D11" s="82"/>
      <c r="E11" s="88"/>
    </row>
    <row r="12" spans="1:5" ht="12">
      <c r="A12" s="80"/>
      <c r="B12" s="81"/>
      <c r="C12" s="81"/>
      <c r="D12" s="82"/>
      <c r="E12" s="88"/>
    </row>
    <row r="13" spans="1:5" ht="12">
      <c r="A13" s="80"/>
      <c r="B13" s="81"/>
      <c r="C13" s="81" t="s">
        <v>148</v>
      </c>
      <c r="D13" s="82">
        <f>SUM(D8:D12)</f>
        <v>1500</v>
      </c>
      <c r="E13" s="88">
        <f>SUM(E8:E12)</f>
        <v>0</v>
      </c>
    </row>
    <row r="14" spans="1:5" ht="12">
      <c r="A14" s="83"/>
      <c r="B14" s="81"/>
      <c r="C14" s="81"/>
      <c r="D14" s="81"/>
      <c r="E14" s="88"/>
    </row>
    <row r="15" spans="1:5" ht="12">
      <c r="A15" s="84"/>
      <c r="B15" s="85"/>
      <c r="C15" s="85"/>
      <c r="D15" s="85"/>
      <c r="E15" s="113"/>
    </row>
  </sheetData>
  <mergeCells count="8">
    <mergeCell ref="C1:E2"/>
    <mergeCell ref="D5:E6"/>
    <mergeCell ref="A1:B2"/>
    <mergeCell ref="A3:A6"/>
    <mergeCell ref="B3:B6"/>
    <mergeCell ref="C3:C6"/>
    <mergeCell ref="D3:D4"/>
    <mergeCell ref="E3:E4"/>
  </mergeCells>
  <printOptions horizontalCentered="1"/>
  <pageMargins left="0.64" right="0.55" top="2.11" bottom="0.984251968503937" header="0.96" footer="0.5118110236220472"/>
  <pageSetup horizontalDpi="180" verticalDpi="180" orientation="landscape" paperSize="9" r:id="rId1"/>
  <headerFooter alignWithMargins="0">
    <oddHeader>&amp;C
&amp;"Times New Roman,Félkövér dőlt"&amp;12Tiszagyulaháza község 2010. évi felújítási kiadásainak részletezése
felújítási célonként&amp;R&amp;"Times New Roman,Dőlt"&amp;8 6.számú melléklet
Adatok ezer forintban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21" sqref="I21"/>
    </sheetView>
  </sheetViews>
  <sheetFormatPr defaultColWidth="9.140625" defaultRowHeight="12.75"/>
  <cols>
    <col min="1" max="1" width="6.28125" style="45" customWidth="1"/>
    <col min="2" max="2" width="31.421875" style="45" customWidth="1"/>
    <col min="3" max="3" width="27.00390625" style="45" customWidth="1"/>
    <col min="4" max="4" width="9.7109375" style="45" customWidth="1"/>
    <col min="5" max="5" width="9.7109375" style="36" customWidth="1"/>
    <col min="6" max="16384" width="9.140625" style="45" customWidth="1"/>
  </cols>
  <sheetData>
    <row r="1" spans="1:5" ht="11.25" customHeight="1">
      <c r="A1" s="180" t="s">
        <v>0</v>
      </c>
      <c r="B1" s="181"/>
      <c r="C1" s="170" t="s">
        <v>151</v>
      </c>
      <c r="D1" s="170" t="s">
        <v>146</v>
      </c>
      <c r="E1" s="178" t="s">
        <v>147</v>
      </c>
    </row>
    <row r="2" spans="1:5" ht="11.25" customHeight="1">
      <c r="A2" s="182"/>
      <c r="B2" s="183"/>
      <c r="C2" s="172"/>
      <c r="D2" s="177"/>
      <c r="E2" s="179"/>
    </row>
    <row r="3" spans="1:5" ht="11.25" customHeight="1">
      <c r="A3" s="170" t="s">
        <v>1</v>
      </c>
      <c r="B3" s="170" t="s">
        <v>2</v>
      </c>
      <c r="C3" s="172"/>
      <c r="D3" s="173" t="s">
        <v>52</v>
      </c>
      <c r="E3" s="174"/>
    </row>
    <row r="4" spans="1:5" ht="12" customHeight="1" thickBot="1">
      <c r="A4" s="171"/>
      <c r="B4" s="171"/>
      <c r="C4" s="171"/>
      <c r="D4" s="175"/>
      <c r="E4" s="176"/>
    </row>
    <row r="5" spans="1:5" ht="12.75" customHeight="1" thickTop="1">
      <c r="A5" s="46"/>
      <c r="B5" s="47"/>
      <c r="C5" s="47"/>
      <c r="D5" s="47"/>
      <c r="E5" s="48"/>
    </row>
    <row r="6" spans="1:5" ht="12.75" customHeight="1">
      <c r="A6" s="44">
        <v>10</v>
      </c>
      <c r="B6" s="49" t="s">
        <v>4</v>
      </c>
      <c r="C6" s="49" t="s">
        <v>154</v>
      </c>
      <c r="D6" s="50">
        <v>1672</v>
      </c>
      <c r="E6" s="50"/>
    </row>
    <row r="7" spans="1:5" ht="12.75" customHeight="1">
      <c r="A7" s="44"/>
      <c r="B7" s="49"/>
      <c r="C7" s="49"/>
      <c r="D7" s="50"/>
      <c r="E7" s="50"/>
    </row>
    <row r="8" spans="1:5" ht="12.75" customHeight="1">
      <c r="A8" s="44">
        <v>11</v>
      </c>
      <c r="B8" s="115" t="s">
        <v>163</v>
      </c>
      <c r="C8" s="114" t="s">
        <v>178</v>
      </c>
      <c r="D8" s="50"/>
      <c r="E8" s="50">
        <v>2000</v>
      </c>
    </row>
    <row r="9" spans="1:5" ht="12">
      <c r="A9" s="44"/>
      <c r="B9" s="49"/>
      <c r="C9" s="49"/>
      <c r="D9" s="50"/>
      <c r="E9" s="50"/>
    </row>
    <row r="10" spans="1:5" s="62" customFormat="1" ht="12">
      <c r="A10" s="59"/>
      <c r="B10" s="60" t="s">
        <v>155</v>
      </c>
      <c r="C10" s="60"/>
      <c r="D10" s="61">
        <f>SUM(D6:D9)</f>
        <v>1672</v>
      </c>
      <c r="E10" s="61">
        <f>SUM(E6:E9)</f>
        <v>2000</v>
      </c>
    </row>
    <row r="11" spans="1:5" ht="12">
      <c r="A11" s="44"/>
      <c r="B11" s="49"/>
      <c r="C11" s="49"/>
      <c r="D11" s="50"/>
      <c r="E11" s="50"/>
    </row>
    <row r="12" spans="1:5" ht="12">
      <c r="A12" s="44">
        <v>10</v>
      </c>
      <c r="B12" s="49" t="s">
        <v>4</v>
      </c>
      <c r="C12" s="49" t="s">
        <v>156</v>
      </c>
      <c r="D12" s="50">
        <v>22</v>
      </c>
      <c r="E12" s="50"/>
    </row>
    <row r="13" spans="1:5" ht="12">
      <c r="A13" s="44"/>
      <c r="B13" s="49"/>
      <c r="C13" s="49"/>
      <c r="D13" s="50"/>
      <c r="E13" s="50"/>
    </row>
    <row r="14" spans="1:5" ht="12">
      <c r="A14" s="44">
        <v>10</v>
      </c>
      <c r="B14" s="49" t="s">
        <v>4</v>
      </c>
      <c r="C14" s="49" t="s">
        <v>157</v>
      </c>
      <c r="D14" s="50">
        <v>12</v>
      </c>
      <c r="E14" s="50"/>
    </row>
    <row r="15" spans="1:5" ht="12">
      <c r="A15" s="44"/>
      <c r="B15" s="49"/>
      <c r="C15" s="49"/>
      <c r="D15" s="50"/>
      <c r="E15" s="50"/>
    </row>
    <row r="16" spans="1:5" ht="12">
      <c r="A16" s="44">
        <v>10</v>
      </c>
      <c r="B16" s="49" t="s">
        <v>4</v>
      </c>
      <c r="C16" s="49" t="s">
        <v>158</v>
      </c>
      <c r="D16" s="50">
        <v>2000</v>
      </c>
      <c r="E16" s="50"/>
    </row>
    <row r="17" spans="1:5" ht="12">
      <c r="A17" s="44"/>
      <c r="B17" s="49"/>
      <c r="C17" s="49"/>
      <c r="D17" s="50"/>
      <c r="E17" s="50"/>
    </row>
    <row r="18" spans="1:5" ht="12">
      <c r="A18" s="44">
        <v>10</v>
      </c>
      <c r="B18" s="49" t="s">
        <v>4</v>
      </c>
      <c r="C18" s="49" t="s">
        <v>152</v>
      </c>
      <c r="D18" s="50">
        <v>400</v>
      </c>
      <c r="E18" s="50">
        <v>400</v>
      </c>
    </row>
    <row r="19" spans="1:5" s="53" customFormat="1" ht="12">
      <c r="A19" s="44"/>
      <c r="B19" s="49"/>
      <c r="C19" s="49"/>
      <c r="D19" s="50"/>
      <c r="E19" s="50"/>
    </row>
    <row r="20" spans="1:5" s="63" customFormat="1" ht="12">
      <c r="A20" s="59"/>
      <c r="B20" s="60" t="s">
        <v>159</v>
      </c>
      <c r="C20" s="60"/>
      <c r="D20" s="61">
        <f>SUM(D12:D19)</f>
        <v>2434</v>
      </c>
      <c r="E20" s="61">
        <f>SUM(E12:E19)</f>
        <v>400</v>
      </c>
    </row>
    <row r="21" spans="1:5" s="53" customFormat="1" ht="12">
      <c r="A21" s="44"/>
      <c r="B21" s="49"/>
      <c r="C21" s="49"/>
      <c r="D21" s="50"/>
      <c r="E21" s="50"/>
    </row>
    <row r="22" spans="1:5" s="53" customFormat="1" ht="12">
      <c r="A22" s="44">
        <v>10</v>
      </c>
      <c r="B22" s="49" t="s">
        <v>4</v>
      </c>
      <c r="C22" s="49" t="s">
        <v>160</v>
      </c>
      <c r="D22" s="50">
        <v>98</v>
      </c>
      <c r="E22" s="50">
        <v>131</v>
      </c>
    </row>
    <row r="23" spans="1:5" ht="12">
      <c r="A23" s="44"/>
      <c r="B23" s="49"/>
      <c r="C23" s="49"/>
      <c r="D23" s="50"/>
      <c r="E23" s="50"/>
    </row>
    <row r="24" spans="1:5" ht="12">
      <c r="A24" s="51"/>
      <c r="B24" s="52" t="s">
        <v>153</v>
      </c>
      <c r="C24" s="52"/>
      <c r="D24" s="58">
        <f>D10+D20+D22</f>
        <v>4204</v>
      </c>
      <c r="E24" s="58">
        <f>E10+E20+E22</f>
        <v>2531</v>
      </c>
    </row>
    <row r="25" spans="1:5" ht="12">
      <c r="A25" s="44"/>
      <c r="B25" s="49"/>
      <c r="C25" s="49"/>
      <c r="D25" s="50"/>
      <c r="E25" s="50"/>
    </row>
    <row r="26" spans="1:5" ht="12">
      <c r="A26" s="54"/>
      <c r="B26" s="55"/>
      <c r="C26" s="55"/>
      <c r="D26" s="56"/>
      <c r="E26" s="56"/>
    </row>
    <row r="27" ht="12">
      <c r="A27" s="57"/>
    </row>
  </sheetData>
  <mergeCells count="7">
    <mergeCell ref="A3:A4"/>
    <mergeCell ref="B3:B4"/>
    <mergeCell ref="C1:C4"/>
    <mergeCell ref="D3:E4"/>
    <mergeCell ref="D1:D2"/>
    <mergeCell ref="E1:E2"/>
    <mergeCell ref="A1:B2"/>
  </mergeCells>
  <printOptions horizontalCentered="1"/>
  <pageMargins left="0.48" right="0.5" top="1.78" bottom="0.984251968503937" header="0.62" footer="0.5118110236220472"/>
  <pageSetup horizontalDpi="180" verticalDpi="180" orientation="landscape" paperSize="9" r:id="rId1"/>
  <headerFooter alignWithMargins="0">
    <oddHeader>&amp;C
&amp;"Times New Roman,Félkövér dőlt"&amp;12Tiszagyulaháza község 2010. évi felhalmozási kiadásainak részletezése
beruházási célonként, és költségvetési cínenként
&amp;R&amp;"Times New Roman,Dőlt"&amp;8 7.számú melléklet
adatok ezer forintban&amp;"Arial,Dőlt"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96" sqref="J96"/>
    </sheetView>
  </sheetViews>
  <sheetFormatPr defaultColWidth="9.140625" defaultRowHeight="12.75"/>
  <cols>
    <col min="1" max="1" width="40.28125" style="5" customWidth="1"/>
    <col min="2" max="9" width="11.28125" style="20" customWidth="1"/>
    <col min="10" max="10" width="12.421875" style="108" customWidth="1"/>
    <col min="11" max="16384" width="9.140625" style="5" customWidth="1"/>
  </cols>
  <sheetData>
    <row r="1" spans="1:10" ht="12">
      <c r="A1" s="189" t="s">
        <v>169</v>
      </c>
      <c r="B1" s="137" t="s">
        <v>170</v>
      </c>
      <c r="C1" s="141"/>
      <c r="D1" s="155"/>
      <c r="E1" s="137" t="s">
        <v>171</v>
      </c>
      <c r="F1" s="137"/>
      <c r="G1" s="155"/>
      <c r="H1" s="137" t="s">
        <v>172</v>
      </c>
      <c r="I1" s="137"/>
      <c r="J1" s="143"/>
    </row>
    <row r="2" spans="1:10" ht="12">
      <c r="A2" s="190"/>
      <c r="B2" s="142"/>
      <c r="C2" s="142"/>
      <c r="D2" s="116"/>
      <c r="E2" s="139"/>
      <c r="F2" s="139"/>
      <c r="G2" s="116"/>
      <c r="H2" s="139"/>
      <c r="I2" s="139"/>
      <c r="J2" s="144"/>
    </row>
    <row r="3" spans="1:10" ht="12" customHeight="1">
      <c r="A3" s="190"/>
      <c r="B3" s="184" t="s">
        <v>50</v>
      </c>
      <c r="C3" s="186" t="s">
        <v>167</v>
      </c>
      <c r="D3" s="186" t="s">
        <v>168</v>
      </c>
      <c r="E3" s="184" t="s">
        <v>50</v>
      </c>
      <c r="F3" s="186" t="s">
        <v>167</v>
      </c>
      <c r="G3" s="186" t="s">
        <v>168</v>
      </c>
      <c r="H3" s="184" t="s">
        <v>50</v>
      </c>
      <c r="I3" s="186" t="s">
        <v>167</v>
      </c>
      <c r="J3" s="186" t="s">
        <v>168</v>
      </c>
    </row>
    <row r="4" spans="1:10" ht="12.75" customHeight="1" thickBot="1">
      <c r="A4" s="191"/>
      <c r="B4" s="185"/>
      <c r="C4" s="187"/>
      <c r="D4" s="185"/>
      <c r="E4" s="185"/>
      <c r="F4" s="187"/>
      <c r="G4" s="185"/>
      <c r="H4" s="185"/>
      <c r="I4" s="187"/>
      <c r="J4" s="188"/>
    </row>
    <row r="5" spans="1:10" ht="13.5" thickTop="1">
      <c r="A5" s="90"/>
      <c r="B5" s="91"/>
      <c r="C5" s="92"/>
      <c r="D5" s="91"/>
      <c r="E5" s="91"/>
      <c r="F5" s="92"/>
      <c r="G5" s="91"/>
      <c r="H5" s="91"/>
      <c r="I5" s="92"/>
      <c r="J5" s="100"/>
    </row>
    <row r="6" spans="1:10" ht="13.5">
      <c r="A6" s="93" t="s">
        <v>173</v>
      </c>
      <c r="B6" s="91"/>
      <c r="C6" s="92"/>
      <c r="D6" s="91"/>
      <c r="E6" s="91"/>
      <c r="F6" s="92"/>
      <c r="G6" s="91"/>
      <c r="H6" s="91"/>
      <c r="I6" s="92"/>
      <c r="J6" s="100"/>
    </row>
    <row r="7" spans="1:10" ht="12">
      <c r="A7" s="25" t="s">
        <v>53</v>
      </c>
      <c r="B7" s="26">
        <f aca="true" t="shared" si="0" ref="B7:B53">E7+H7</f>
        <v>60</v>
      </c>
      <c r="C7" s="26">
        <f aca="true" t="shared" si="1" ref="C7:C53">F7+I7</f>
        <v>60</v>
      </c>
      <c r="D7" s="26">
        <f aca="true" t="shared" si="2" ref="D7:D53">G7+J7</f>
        <v>25</v>
      </c>
      <c r="E7" s="26">
        <v>60</v>
      </c>
      <c r="F7" s="26">
        <v>60</v>
      </c>
      <c r="G7" s="26">
        <v>25</v>
      </c>
      <c r="H7" s="26"/>
      <c r="I7" s="26"/>
      <c r="J7" s="101"/>
    </row>
    <row r="8" spans="1:10" ht="12">
      <c r="A8" s="6" t="s">
        <v>55</v>
      </c>
      <c r="B8" s="7">
        <f t="shared" si="0"/>
        <v>388</v>
      </c>
      <c r="C8" s="7">
        <f t="shared" si="1"/>
        <v>388</v>
      </c>
      <c r="D8" s="7">
        <f t="shared" si="2"/>
        <v>932</v>
      </c>
      <c r="E8" s="7">
        <v>388</v>
      </c>
      <c r="F8" s="7">
        <v>388</v>
      </c>
      <c r="G8" s="7">
        <v>932</v>
      </c>
      <c r="H8" s="7"/>
      <c r="I8" s="7"/>
      <c r="J8" s="102"/>
    </row>
    <row r="9" spans="1:10" ht="12">
      <c r="A9" s="6" t="s">
        <v>56</v>
      </c>
      <c r="B9" s="7">
        <f t="shared" si="0"/>
        <v>8654</v>
      </c>
      <c r="C9" s="7">
        <f t="shared" si="1"/>
        <v>8654</v>
      </c>
      <c r="D9" s="7">
        <f t="shared" si="2"/>
        <v>5798</v>
      </c>
      <c r="E9" s="7">
        <v>8654</v>
      </c>
      <c r="F9" s="7">
        <v>8654</v>
      </c>
      <c r="G9" s="7">
        <v>5798</v>
      </c>
      <c r="H9" s="7"/>
      <c r="I9" s="7"/>
      <c r="J9" s="102"/>
    </row>
    <row r="10" spans="1:10" ht="12">
      <c r="A10" s="6" t="s">
        <v>54</v>
      </c>
      <c r="B10" s="7">
        <f t="shared" si="0"/>
        <v>128</v>
      </c>
      <c r="C10" s="7">
        <f t="shared" si="1"/>
        <v>128</v>
      </c>
      <c r="D10" s="7">
        <f t="shared" si="2"/>
        <v>35</v>
      </c>
      <c r="E10" s="7">
        <v>128</v>
      </c>
      <c r="F10" s="7">
        <v>128</v>
      </c>
      <c r="G10" s="7">
        <v>35</v>
      </c>
      <c r="H10" s="7"/>
      <c r="I10" s="7"/>
      <c r="J10" s="102"/>
    </row>
    <row r="11" spans="1:10" ht="12">
      <c r="A11" s="6" t="s">
        <v>14</v>
      </c>
      <c r="B11" s="7">
        <f t="shared" si="0"/>
        <v>2294</v>
      </c>
      <c r="C11" s="7">
        <f t="shared" si="1"/>
        <v>2294</v>
      </c>
      <c r="D11" s="7">
        <f t="shared" si="2"/>
        <v>2004</v>
      </c>
      <c r="E11" s="7">
        <v>2294</v>
      </c>
      <c r="F11" s="7">
        <v>2294</v>
      </c>
      <c r="G11" s="7">
        <v>2004</v>
      </c>
      <c r="H11" s="7"/>
      <c r="I11" s="7"/>
      <c r="J11" s="102"/>
    </row>
    <row r="12" spans="1:10" ht="12">
      <c r="A12" s="6" t="s">
        <v>15</v>
      </c>
      <c r="B12" s="7">
        <f t="shared" si="0"/>
        <v>10</v>
      </c>
      <c r="C12" s="7">
        <f t="shared" si="1"/>
        <v>10</v>
      </c>
      <c r="D12" s="7">
        <f t="shared" si="2"/>
        <v>19</v>
      </c>
      <c r="E12" s="7">
        <v>10</v>
      </c>
      <c r="F12" s="7">
        <v>10</v>
      </c>
      <c r="G12" s="7">
        <v>19</v>
      </c>
      <c r="H12" s="7"/>
      <c r="I12" s="7"/>
      <c r="J12" s="102"/>
    </row>
    <row r="13" spans="1:10" s="12" customFormat="1" ht="12">
      <c r="A13" s="9" t="s">
        <v>16</v>
      </c>
      <c r="B13" s="10">
        <f t="shared" si="0"/>
        <v>11534</v>
      </c>
      <c r="C13" s="10">
        <f t="shared" si="1"/>
        <v>11534</v>
      </c>
      <c r="D13" s="10">
        <f t="shared" si="2"/>
        <v>8813</v>
      </c>
      <c r="E13" s="10">
        <f>SUM(E7:E12)</f>
        <v>11534</v>
      </c>
      <c r="F13" s="10">
        <f>SUM(F7:F12)</f>
        <v>11534</v>
      </c>
      <c r="G13" s="10">
        <f>SUM(G7:G12)</f>
        <v>8813</v>
      </c>
      <c r="H13" s="10">
        <f>SUM(H7:H12)</f>
        <v>0</v>
      </c>
      <c r="I13" s="10">
        <f>SUM(I7:I12)</f>
        <v>0</v>
      </c>
      <c r="J13" s="103"/>
    </row>
    <row r="14" spans="1:10" ht="12">
      <c r="A14" s="6" t="s">
        <v>17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/>
      <c r="F14" s="7"/>
      <c r="G14" s="7"/>
      <c r="H14" s="7"/>
      <c r="I14" s="7"/>
      <c r="J14" s="102"/>
    </row>
    <row r="15" spans="1:10" ht="12">
      <c r="A15" s="6" t="s">
        <v>18</v>
      </c>
      <c r="B15" s="7">
        <f t="shared" si="0"/>
        <v>2450</v>
      </c>
      <c r="C15" s="7">
        <f t="shared" si="1"/>
        <v>2450</v>
      </c>
      <c r="D15" s="7">
        <f t="shared" si="2"/>
        <v>2014</v>
      </c>
      <c r="E15" s="7"/>
      <c r="F15" s="7"/>
      <c r="G15" s="7"/>
      <c r="H15" s="7">
        <v>2450</v>
      </c>
      <c r="I15" s="7">
        <v>2450</v>
      </c>
      <c r="J15" s="102">
        <v>2014</v>
      </c>
    </row>
    <row r="16" spans="1:10" ht="12">
      <c r="A16" s="6" t="s">
        <v>19</v>
      </c>
      <c r="B16" s="7">
        <f t="shared" si="0"/>
        <v>170</v>
      </c>
      <c r="C16" s="7">
        <f t="shared" si="1"/>
        <v>170</v>
      </c>
      <c r="D16" s="7">
        <f t="shared" si="2"/>
        <v>83</v>
      </c>
      <c r="E16" s="7">
        <v>170</v>
      </c>
      <c r="F16" s="7">
        <v>170</v>
      </c>
      <c r="G16" s="7">
        <v>83</v>
      </c>
      <c r="H16" s="7"/>
      <c r="I16" s="7"/>
      <c r="J16" s="102"/>
    </row>
    <row r="17" spans="1:10" ht="12">
      <c r="A17" s="6" t="s">
        <v>20</v>
      </c>
      <c r="B17" s="7">
        <f t="shared" si="0"/>
        <v>2500</v>
      </c>
      <c r="C17" s="7">
        <f t="shared" si="1"/>
        <v>2000</v>
      </c>
      <c r="D17" s="7">
        <f t="shared" si="2"/>
        <v>1193</v>
      </c>
      <c r="E17" s="7">
        <v>2500</v>
      </c>
      <c r="F17" s="7">
        <v>2000</v>
      </c>
      <c r="G17" s="7">
        <v>1193</v>
      </c>
      <c r="H17" s="7"/>
      <c r="I17" s="7"/>
      <c r="J17" s="102"/>
    </row>
    <row r="18" spans="1:10" ht="12">
      <c r="A18" s="6" t="s">
        <v>57</v>
      </c>
      <c r="B18" s="7">
        <f t="shared" si="0"/>
        <v>300</v>
      </c>
      <c r="C18" s="7">
        <f t="shared" si="1"/>
        <v>300</v>
      </c>
      <c r="D18" s="7">
        <f t="shared" si="2"/>
        <v>73</v>
      </c>
      <c r="E18" s="7">
        <v>300</v>
      </c>
      <c r="F18" s="7">
        <v>300</v>
      </c>
      <c r="G18" s="7">
        <v>73</v>
      </c>
      <c r="H18" s="7"/>
      <c r="I18" s="7"/>
      <c r="J18" s="102"/>
    </row>
    <row r="19" spans="1:10" s="16" customFormat="1" ht="12">
      <c r="A19" s="13" t="s">
        <v>21</v>
      </c>
      <c r="B19" s="14">
        <f t="shared" si="0"/>
        <v>5420</v>
      </c>
      <c r="C19" s="14">
        <f t="shared" si="1"/>
        <v>4920</v>
      </c>
      <c r="D19" s="14">
        <f t="shared" si="2"/>
        <v>3363</v>
      </c>
      <c r="E19" s="14">
        <f aca="true" t="shared" si="3" ref="E19:J19">SUM(E15:E18)</f>
        <v>2970</v>
      </c>
      <c r="F19" s="14">
        <f t="shared" si="3"/>
        <v>2470</v>
      </c>
      <c r="G19" s="14">
        <f t="shared" si="3"/>
        <v>1349</v>
      </c>
      <c r="H19" s="14">
        <f t="shared" si="3"/>
        <v>2450</v>
      </c>
      <c r="I19" s="14">
        <f t="shared" si="3"/>
        <v>2450</v>
      </c>
      <c r="J19" s="104">
        <f t="shared" si="3"/>
        <v>2014</v>
      </c>
    </row>
    <row r="20" spans="1:10" ht="12">
      <c r="A20" s="6" t="s">
        <v>22</v>
      </c>
      <c r="B20" s="7">
        <f t="shared" si="0"/>
        <v>0</v>
      </c>
      <c r="C20" s="7">
        <f t="shared" si="1"/>
        <v>0</v>
      </c>
      <c r="D20" s="7">
        <f t="shared" si="2"/>
        <v>0</v>
      </c>
      <c r="E20" s="7"/>
      <c r="F20" s="7"/>
      <c r="G20" s="7"/>
      <c r="H20" s="7"/>
      <c r="I20" s="7"/>
      <c r="J20" s="102"/>
    </row>
    <row r="21" spans="1:10" ht="12">
      <c r="A21" s="6" t="s">
        <v>58</v>
      </c>
      <c r="B21" s="7">
        <f t="shared" si="0"/>
        <v>6192</v>
      </c>
      <c r="C21" s="7">
        <f t="shared" si="1"/>
        <v>6192</v>
      </c>
      <c r="D21" s="7">
        <f t="shared" si="2"/>
        <v>6192</v>
      </c>
      <c r="E21" s="7">
        <v>6192</v>
      </c>
      <c r="F21" s="7">
        <v>6192</v>
      </c>
      <c r="G21" s="7">
        <v>6192</v>
      </c>
      <c r="H21" s="7"/>
      <c r="I21" s="7"/>
      <c r="J21" s="102"/>
    </row>
    <row r="22" spans="1:10" ht="12">
      <c r="A22" s="6" t="s">
        <v>59</v>
      </c>
      <c r="B22" s="7">
        <f t="shared" si="0"/>
        <v>20471</v>
      </c>
      <c r="C22" s="7">
        <f t="shared" si="1"/>
        <v>20471</v>
      </c>
      <c r="D22" s="7">
        <f t="shared" si="2"/>
        <v>21870</v>
      </c>
      <c r="E22" s="7">
        <v>20471</v>
      </c>
      <c r="F22" s="7">
        <v>20471</v>
      </c>
      <c r="G22" s="7">
        <v>21870</v>
      </c>
      <c r="H22" s="7"/>
      <c r="I22" s="7"/>
      <c r="J22" s="102"/>
    </row>
    <row r="23" spans="1:10" ht="12">
      <c r="A23" s="6" t="s">
        <v>23</v>
      </c>
      <c r="B23" s="7">
        <f t="shared" si="0"/>
        <v>4500</v>
      </c>
      <c r="C23" s="7">
        <f t="shared" si="1"/>
        <v>2500</v>
      </c>
      <c r="D23" s="7">
        <f t="shared" si="2"/>
        <v>2212</v>
      </c>
      <c r="E23" s="7">
        <v>4500</v>
      </c>
      <c r="F23" s="7">
        <v>2500</v>
      </c>
      <c r="G23" s="7">
        <v>2212</v>
      </c>
      <c r="H23" s="7"/>
      <c r="I23" s="7"/>
      <c r="J23" s="102"/>
    </row>
    <row r="24" spans="1:10" ht="12">
      <c r="A24" s="6" t="s">
        <v>24</v>
      </c>
      <c r="B24" s="7">
        <f t="shared" si="0"/>
        <v>0</v>
      </c>
      <c r="C24" s="7">
        <f t="shared" si="1"/>
        <v>0</v>
      </c>
      <c r="D24" s="7">
        <f t="shared" si="2"/>
        <v>0</v>
      </c>
      <c r="E24" s="7"/>
      <c r="F24" s="7"/>
      <c r="G24" s="7"/>
      <c r="H24" s="7"/>
      <c r="I24" s="7"/>
      <c r="J24" s="102"/>
    </row>
    <row r="25" spans="1:10" ht="12">
      <c r="A25" s="6" t="s">
        <v>25</v>
      </c>
      <c r="B25" s="7">
        <f t="shared" si="0"/>
        <v>0</v>
      </c>
      <c r="C25" s="7">
        <f t="shared" si="1"/>
        <v>0</v>
      </c>
      <c r="D25" s="7">
        <f t="shared" si="2"/>
        <v>0</v>
      </c>
      <c r="E25" s="7">
        <f>'[1]beö'!AD68</f>
        <v>0</v>
      </c>
      <c r="F25" s="7"/>
      <c r="G25" s="7"/>
      <c r="H25" s="7">
        <f>'[1]beö'!AG68</f>
        <v>0</v>
      </c>
      <c r="I25" s="7"/>
      <c r="J25" s="102"/>
    </row>
    <row r="26" spans="1:10" s="16" customFormat="1" ht="12">
      <c r="A26" s="13" t="s">
        <v>26</v>
      </c>
      <c r="B26" s="14">
        <f t="shared" si="0"/>
        <v>31163</v>
      </c>
      <c r="C26" s="14">
        <f t="shared" si="1"/>
        <v>29163</v>
      </c>
      <c r="D26" s="14">
        <f t="shared" si="2"/>
        <v>30274</v>
      </c>
      <c r="E26" s="14">
        <f aca="true" t="shared" si="4" ref="E26:J26">SUM(E21:E25)</f>
        <v>31163</v>
      </c>
      <c r="F26" s="14">
        <f t="shared" si="4"/>
        <v>29163</v>
      </c>
      <c r="G26" s="14">
        <f t="shared" si="4"/>
        <v>30274</v>
      </c>
      <c r="H26" s="14">
        <f t="shared" si="4"/>
        <v>0</v>
      </c>
      <c r="I26" s="14">
        <f t="shared" si="4"/>
        <v>0</v>
      </c>
      <c r="J26" s="104">
        <f t="shared" si="4"/>
        <v>0</v>
      </c>
    </row>
    <row r="27" spans="1:10" s="16" customFormat="1" ht="12">
      <c r="A27" s="13" t="s">
        <v>62</v>
      </c>
      <c r="B27" s="14">
        <f t="shared" si="0"/>
        <v>100</v>
      </c>
      <c r="C27" s="14">
        <f t="shared" si="1"/>
        <v>200</v>
      </c>
      <c r="D27" s="14">
        <f t="shared" si="2"/>
        <v>193</v>
      </c>
      <c r="E27" s="14">
        <v>100</v>
      </c>
      <c r="F27" s="14">
        <v>200</v>
      </c>
      <c r="G27" s="14">
        <v>193</v>
      </c>
      <c r="H27" s="14"/>
      <c r="I27" s="14"/>
      <c r="J27" s="104"/>
    </row>
    <row r="28" spans="1:10" s="16" customFormat="1" ht="12">
      <c r="A28" s="13" t="s">
        <v>63</v>
      </c>
      <c r="B28" s="14">
        <f t="shared" si="0"/>
        <v>100</v>
      </c>
      <c r="C28" s="14">
        <f t="shared" si="1"/>
        <v>100</v>
      </c>
      <c r="D28" s="14">
        <f t="shared" si="2"/>
        <v>0</v>
      </c>
      <c r="E28" s="14">
        <v>100</v>
      </c>
      <c r="F28" s="14">
        <v>100</v>
      </c>
      <c r="G28" s="14"/>
      <c r="H28" s="14"/>
      <c r="I28" s="14"/>
      <c r="J28" s="104"/>
    </row>
    <row r="29" spans="1:10" s="16" customFormat="1" ht="12">
      <c r="A29" s="13" t="s">
        <v>27</v>
      </c>
      <c r="B29" s="14">
        <f t="shared" si="0"/>
        <v>0</v>
      </c>
      <c r="C29" s="14">
        <f t="shared" si="1"/>
        <v>0</v>
      </c>
      <c r="D29" s="14">
        <f t="shared" si="2"/>
        <v>0</v>
      </c>
      <c r="E29" s="14">
        <f>'[1]beö'!AD72</f>
        <v>0</v>
      </c>
      <c r="F29" s="14"/>
      <c r="G29" s="14"/>
      <c r="H29" s="14">
        <f>'[1]beö'!AG72</f>
        <v>0</v>
      </c>
      <c r="I29" s="14"/>
      <c r="J29" s="104"/>
    </row>
    <row r="30" spans="1:10" s="12" customFormat="1" ht="12">
      <c r="A30" s="9" t="s">
        <v>28</v>
      </c>
      <c r="B30" s="10">
        <f t="shared" si="0"/>
        <v>36783</v>
      </c>
      <c r="C30" s="10">
        <f t="shared" si="1"/>
        <v>34383</v>
      </c>
      <c r="D30" s="10">
        <f t="shared" si="2"/>
        <v>33830</v>
      </c>
      <c r="E30" s="10">
        <f aca="true" t="shared" si="5" ref="E30:J30">E19+E26+E27+E28+E29</f>
        <v>34333</v>
      </c>
      <c r="F30" s="10">
        <f t="shared" si="5"/>
        <v>31933</v>
      </c>
      <c r="G30" s="10">
        <f t="shared" si="5"/>
        <v>31816</v>
      </c>
      <c r="H30" s="10">
        <f t="shared" si="5"/>
        <v>2450</v>
      </c>
      <c r="I30" s="10">
        <f t="shared" si="5"/>
        <v>2450</v>
      </c>
      <c r="J30" s="103">
        <f t="shared" si="5"/>
        <v>2014</v>
      </c>
    </row>
    <row r="31" spans="1:10" ht="12">
      <c r="A31" s="6" t="s">
        <v>29</v>
      </c>
      <c r="B31" s="7">
        <f t="shared" si="0"/>
        <v>0</v>
      </c>
      <c r="C31" s="7">
        <f t="shared" si="1"/>
        <v>0</v>
      </c>
      <c r="D31" s="7">
        <f t="shared" si="2"/>
        <v>0</v>
      </c>
      <c r="E31" s="7">
        <v>0</v>
      </c>
      <c r="F31" s="7">
        <f>'[1]beö'!AD35</f>
        <v>0</v>
      </c>
      <c r="G31" s="7"/>
      <c r="H31" s="7">
        <v>0</v>
      </c>
      <c r="I31" s="7">
        <f>'[1]beö'!AG35</f>
        <v>0</v>
      </c>
      <c r="J31" s="102"/>
    </row>
    <row r="32" spans="1:10" ht="12">
      <c r="A32" s="6" t="s">
        <v>30</v>
      </c>
      <c r="B32" s="7">
        <f t="shared" si="0"/>
        <v>0</v>
      </c>
      <c r="C32" s="7">
        <f t="shared" si="1"/>
        <v>0</v>
      </c>
      <c r="D32" s="7">
        <f t="shared" si="2"/>
        <v>0</v>
      </c>
      <c r="E32" s="7"/>
      <c r="F32" s="7">
        <f>'[1]beö'!AD36</f>
        <v>0</v>
      </c>
      <c r="G32" s="7"/>
      <c r="H32" s="7"/>
      <c r="I32" s="7">
        <f>'[1]beö'!AG36</f>
        <v>0</v>
      </c>
      <c r="J32" s="102"/>
    </row>
    <row r="33" spans="1:10" ht="12">
      <c r="A33" s="6" t="s">
        <v>31</v>
      </c>
      <c r="B33" s="7">
        <f t="shared" si="0"/>
        <v>0</v>
      </c>
      <c r="C33" s="7">
        <f t="shared" si="1"/>
        <v>43</v>
      </c>
      <c r="D33" s="7">
        <f t="shared" si="2"/>
        <v>43</v>
      </c>
      <c r="E33" s="7"/>
      <c r="F33" s="7">
        <f>'[1]beö'!AD40</f>
        <v>0</v>
      </c>
      <c r="G33" s="7"/>
      <c r="H33" s="7"/>
      <c r="I33" s="7">
        <v>43</v>
      </c>
      <c r="J33" s="102">
        <v>43</v>
      </c>
    </row>
    <row r="34" spans="1:10" s="12" customFormat="1" ht="12">
      <c r="A34" s="9" t="s">
        <v>32</v>
      </c>
      <c r="B34" s="10">
        <f t="shared" si="0"/>
        <v>0</v>
      </c>
      <c r="C34" s="10">
        <f t="shared" si="1"/>
        <v>43</v>
      </c>
      <c r="D34" s="10">
        <f t="shared" si="2"/>
        <v>43</v>
      </c>
      <c r="E34" s="10">
        <f>SUM(E31:E33)</f>
        <v>0</v>
      </c>
      <c r="F34" s="10">
        <f>SUM(F31:F33)</f>
        <v>0</v>
      </c>
      <c r="G34" s="10"/>
      <c r="H34" s="10">
        <f>SUM(H31:H33)</f>
        <v>0</v>
      </c>
      <c r="I34" s="10">
        <f>SUM(I31:I33)</f>
        <v>43</v>
      </c>
      <c r="J34" s="103">
        <f>SUM(J31:J33)</f>
        <v>43</v>
      </c>
    </row>
    <row r="35" spans="1:10" ht="12">
      <c r="A35" s="6" t="s">
        <v>33</v>
      </c>
      <c r="B35" s="7">
        <f t="shared" si="0"/>
        <v>12468</v>
      </c>
      <c r="C35" s="7">
        <f t="shared" si="1"/>
        <v>12468</v>
      </c>
      <c r="D35" s="7">
        <f t="shared" si="2"/>
        <v>12468</v>
      </c>
      <c r="E35" s="7">
        <v>9214</v>
      </c>
      <c r="F35" s="7">
        <v>9214</v>
      </c>
      <c r="G35" s="7">
        <v>9214</v>
      </c>
      <c r="H35" s="7">
        <v>3254</v>
      </c>
      <c r="I35" s="7">
        <v>3254</v>
      </c>
      <c r="J35" s="102">
        <v>3254</v>
      </c>
    </row>
    <row r="36" spans="1:10" ht="12">
      <c r="A36" s="6" t="s">
        <v>34</v>
      </c>
      <c r="B36" s="7">
        <f t="shared" si="0"/>
        <v>996</v>
      </c>
      <c r="C36" s="7">
        <f t="shared" si="1"/>
        <v>1901</v>
      </c>
      <c r="D36" s="7">
        <f t="shared" si="2"/>
        <v>1515</v>
      </c>
      <c r="E36" s="7">
        <v>996</v>
      </c>
      <c r="F36" s="7">
        <v>1901</v>
      </c>
      <c r="G36" s="7">
        <v>1515</v>
      </c>
      <c r="H36" s="7"/>
      <c r="I36" s="7"/>
      <c r="J36" s="102"/>
    </row>
    <row r="37" spans="1:10" ht="12">
      <c r="A37" s="6" t="s">
        <v>35</v>
      </c>
      <c r="B37" s="7">
        <f t="shared" si="0"/>
        <v>34554</v>
      </c>
      <c r="C37" s="7">
        <f t="shared" si="1"/>
        <v>34554</v>
      </c>
      <c r="D37" s="7">
        <f t="shared" si="2"/>
        <v>23505</v>
      </c>
      <c r="E37" s="7">
        <v>34554</v>
      </c>
      <c r="F37" s="7">
        <v>34554</v>
      </c>
      <c r="G37" s="7">
        <v>23505</v>
      </c>
      <c r="H37" s="7"/>
      <c r="I37" s="7"/>
      <c r="J37" s="102"/>
    </row>
    <row r="38" spans="1:10" ht="12">
      <c r="A38" s="6" t="s">
        <v>166</v>
      </c>
      <c r="B38" s="7">
        <f t="shared" si="0"/>
        <v>0</v>
      </c>
      <c r="C38" s="7">
        <f t="shared" si="1"/>
        <v>0</v>
      </c>
      <c r="D38" s="7">
        <f t="shared" si="2"/>
        <v>2000</v>
      </c>
      <c r="E38" s="7"/>
      <c r="F38" s="7"/>
      <c r="G38" s="7">
        <v>2000</v>
      </c>
      <c r="H38" s="7"/>
      <c r="I38" s="7"/>
      <c r="J38" s="102"/>
    </row>
    <row r="39" spans="1:10" ht="12">
      <c r="A39" s="6" t="s">
        <v>36</v>
      </c>
      <c r="B39" s="7">
        <f t="shared" si="0"/>
        <v>0</v>
      </c>
      <c r="C39" s="7">
        <f t="shared" si="1"/>
        <v>0</v>
      </c>
      <c r="D39" s="7">
        <f t="shared" si="2"/>
        <v>0</v>
      </c>
      <c r="E39" s="7"/>
      <c r="F39" s="7">
        <f>'[1]beö'!AD81</f>
        <v>0</v>
      </c>
      <c r="G39" s="7"/>
      <c r="H39" s="7"/>
      <c r="I39" s="7">
        <f>'[1]beö'!AG81</f>
        <v>0</v>
      </c>
      <c r="J39" s="102"/>
    </row>
    <row r="40" spans="1:10" s="16" customFormat="1" ht="12">
      <c r="A40" s="13" t="s">
        <v>37</v>
      </c>
      <c r="B40" s="7">
        <f t="shared" si="0"/>
        <v>48018</v>
      </c>
      <c r="C40" s="7">
        <f t="shared" si="1"/>
        <v>48923</v>
      </c>
      <c r="D40" s="7">
        <f t="shared" si="2"/>
        <v>39488</v>
      </c>
      <c r="E40" s="14">
        <f aca="true" t="shared" si="6" ref="E40:J40">SUM(E35:E39)</f>
        <v>44764</v>
      </c>
      <c r="F40" s="14">
        <f t="shared" si="6"/>
        <v>45669</v>
      </c>
      <c r="G40" s="14">
        <f t="shared" si="6"/>
        <v>36234</v>
      </c>
      <c r="H40" s="14">
        <f t="shared" si="6"/>
        <v>3254</v>
      </c>
      <c r="I40" s="14">
        <f t="shared" si="6"/>
        <v>3254</v>
      </c>
      <c r="J40" s="104">
        <f t="shared" si="6"/>
        <v>3254</v>
      </c>
    </row>
    <row r="41" spans="1:10" ht="12">
      <c r="A41" s="6" t="s">
        <v>38</v>
      </c>
      <c r="B41" s="7">
        <f t="shared" si="0"/>
        <v>0</v>
      </c>
      <c r="C41" s="7">
        <f t="shared" si="1"/>
        <v>0</v>
      </c>
      <c r="D41" s="7">
        <f t="shared" si="2"/>
        <v>0</v>
      </c>
      <c r="E41" s="7">
        <f>'[1]beö'!AD49</f>
        <v>0</v>
      </c>
      <c r="F41" s="7">
        <v>0</v>
      </c>
      <c r="G41" s="7"/>
      <c r="H41" s="7">
        <f>'[1]beö'!AG49</f>
        <v>0</v>
      </c>
      <c r="I41" s="7">
        <v>0</v>
      </c>
      <c r="J41" s="102"/>
    </row>
    <row r="42" spans="1:10" ht="12">
      <c r="A42" s="6" t="s">
        <v>39</v>
      </c>
      <c r="B42" s="7">
        <f t="shared" si="0"/>
        <v>7105</v>
      </c>
      <c r="C42" s="7">
        <f t="shared" si="1"/>
        <v>5550</v>
      </c>
      <c r="D42" s="7">
        <f t="shared" si="2"/>
        <v>10121</v>
      </c>
      <c r="E42" s="7">
        <v>7105</v>
      </c>
      <c r="F42" s="7">
        <v>5550</v>
      </c>
      <c r="G42" s="7">
        <v>10121</v>
      </c>
      <c r="H42" s="7"/>
      <c r="I42" s="7">
        <v>0</v>
      </c>
      <c r="J42" s="102"/>
    </row>
    <row r="43" spans="1:10" s="16" customFormat="1" ht="12">
      <c r="A43" s="13" t="s">
        <v>40</v>
      </c>
      <c r="B43" s="7">
        <f t="shared" si="0"/>
        <v>7105</v>
      </c>
      <c r="C43" s="7">
        <f t="shared" si="1"/>
        <v>5550</v>
      </c>
      <c r="D43" s="7">
        <f t="shared" si="2"/>
        <v>10121</v>
      </c>
      <c r="E43" s="14">
        <f>SUM(E41:E42)</f>
        <v>7105</v>
      </c>
      <c r="F43" s="14">
        <f>SUM(F41:F42)</f>
        <v>5550</v>
      </c>
      <c r="G43" s="14">
        <f>SUM(G41:G42)</f>
        <v>10121</v>
      </c>
      <c r="H43" s="14">
        <f>SUM(H41:H42)</f>
        <v>0</v>
      </c>
      <c r="I43" s="14">
        <f>SUM(I41:I42)</f>
        <v>0</v>
      </c>
      <c r="J43" s="104"/>
    </row>
    <row r="44" spans="1:10" ht="12">
      <c r="A44" s="6" t="s">
        <v>41</v>
      </c>
      <c r="B44" s="7">
        <f t="shared" si="0"/>
        <v>0</v>
      </c>
      <c r="C44" s="7">
        <f t="shared" si="1"/>
        <v>0</v>
      </c>
      <c r="D44" s="7">
        <f t="shared" si="2"/>
        <v>751</v>
      </c>
      <c r="E44" s="7">
        <v>0</v>
      </c>
      <c r="F44" s="7">
        <f>'[1]beö'!AD45</f>
        <v>0</v>
      </c>
      <c r="G44" s="7"/>
      <c r="H44" s="7">
        <v>0</v>
      </c>
      <c r="I44" s="7">
        <f>'[1]beö'!AG45</f>
        <v>0</v>
      </c>
      <c r="J44" s="102">
        <v>751</v>
      </c>
    </row>
    <row r="45" spans="1:10" ht="12">
      <c r="A45" s="6" t="s">
        <v>42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v>0</v>
      </c>
      <c r="F45" s="7"/>
      <c r="G45" s="7"/>
      <c r="H45" s="7">
        <v>0</v>
      </c>
      <c r="I45" s="7"/>
      <c r="J45" s="102"/>
    </row>
    <row r="46" spans="1:10" s="16" customFormat="1" ht="12">
      <c r="A46" s="13" t="s">
        <v>43</v>
      </c>
      <c r="B46" s="7">
        <f t="shared" si="0"/>
        <v>0</v>
      </c>
      <c r="C46" s="7">
        <f t="shared" si="1"/>
        <v>0</v>
      </c>
      <c r="D46" s="7">
        <f t="shared" si="2"/>
        <v>751</v>
      </c>
      <c r="E46" s="14">
        <f aca="true" t="shared" si="7" ref="E46:J46">SUM(E44:E45)</f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04">
        <f t="shared" si="7"/>
        <v>751</v>
      </c>
    </row>
    <row r="47" spans="1:10" s="12" customFormat="1" ht="12">
      <c r="A47" s="9" t="s">
        <v>44</v>
      </c>
      <c r="B47" s="10">
        <f t="shared" si="0"/>
        <v>55123</v>
      </c>
      <c r="C47" s="10">
        <f t="shared" si="1"/>
        <v>54473</v>
      </c>
      <c r="D47" s="10">
        <f t="shared" si="2"/>
        <v>50360</v>
      </c>
      <c r="E47" s="10">
        <f aca="true" t="shared" si="8" ref="E47:J47">E40+E43+E46</f>
        <v>51869</v>
      </c>
      <c r="F47" s="10">
        <f t="shared" si="8"/>
        <v>51219</v>
      </c>
      <c r="G47" s="10">
        <f t="shared" si="8"/>
        <v>46355</v>
      </c>
      <c r="H47" s="10">
        <f t="shared" si="8"/>
        <v>3254</v>
      </c>
      <c r="I47" s="10">
        <f t="shared" si="8"/>
        <v>3254</v>
      </c>
      <c r="J47" s="103">
        <f t="shared" si="8"/>
        <v>4005</v>
      </c>
    </row>
    <row r="48" spans="1:10" ht="12">
      <c r="A48" s="6" t="s">
        <v>45</v>
      </c>
      <c r="B48" s="7">
        <f t="shared" si="0"/>
        <v>19888</v>
      </c>
      <c r="C48" s="7">
        <f t="shared" si="1"/>
        <v>23300</v>
      </c>
      <c r="D48" s="7">
        <f t="shared" si="2"/>
        <v>16490</v>
      </c>
      <c r="E48" s="7">
        <v>19888</v>
      </c>
      <c r="F48" s="7">
        <v>23300</v>
      </c>
      <c r="G48" s="7">
        <v>16490</v>
      </c>
      <c r="H48" s="7"/>
      <c r="I48" s="7">
        <v>0</v>
      </c>
      <c r="J48" s="102"/>
    </row>
    <row r="49" spans="1:10" ht="12">
      <c r="A49" s="6" t="s">
        <v>46</v>
      </c>
      <c r="B49" s="7">
        <f t="shared" si="0"/>
        <v>0</v>
      </c>
      <c r="C49" s="7">
        <f t="shared" si="1"/>
        <v>0</v>
      </c>
      <c r="D49" s="7">
        <f t="shared" si="2"/>
        <v>0</v>
      </c>
      <c r="E49" s="7"/>
      <c r="F49" s="7">
        <f>'[1]beö'!AD88</f>
        <v>0</v>
      </c>
      <c r="G49" s="7"/>
      <c r="H49" s="7"/>
      <c r="I49" s="7">
        <f>'[1]beö'!AG88</f>
        <v>0</v>
      </c>
      <c r="J49" s="102"/>
    </row>
    <row r="50" spans="1:10" ht="12">
      <c r="A50" s="6" t="s">
        <v>47</v>
      </c>
      <c r="B50" s="7">
        <f t="shared" si="0"/>
        <v>0</v>
      </c>
      <c r="C50" s="7">
        <f t="shared" si="1"/>
        <v>1481</v>
      </c>
      <c r="D50" s="7">
        <f t="shared" si="2"/>
        <v>1577</v>
      </c>
      <c r="E50" s="7">
        <v>0</v>
      </c>
      <c r="F50" s="7"/>
      <c r="G50" s="7"/>
      <c r="H50" s="7">
        <v>0</v>
      </c>
      <c r="I50" s="7">
        <v>1481</v>
      </c>
      <c r="J50" s="102">
        <v>1577</v>
      </c>
    </row>
    <row r="51" spans="1:10" ht="12">
      <c r="A51" s="6" t="s">
        <v>161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/>
      <c r="F51" s="7"/>
      <c r="G51" s="7"/>
      <c r="H51" s="7"/>
      <c r="I51" s="7"/>
      <c r="J51" s="102"/>
    </row>
    <row r="52" spans="1:10" s="12" customFormat="1" ht="12">
      <c r="A52" s="9" t="s">
        <v>48</v>
      </c>
      <c r="B52" s="7">
        <f t="shared" si="0"/>
        <v>19888</v>
      </c>
      <c r="C52" s="7">
        <f t="shared" si="1"/>
        <v>24781</v>
      </c>
      <c r="D52" s="10">
        <f t="shared" si="2"/>
        <v>18067</v>
      </c>
      <c r="E52" s="10">
        <f aca="true" t="shared" si="9" ref="E52:J52">SUM(E48:E51)</f>
        <v>19888</v>
      </c>
      <c r="F52" s="10">
        <f t="shared" si="9"/>
        <v>23300</v>
      </c>
      <c r="G52" s="10">
        <f t="shared" si="9"/>
        <v>16490</v>
      </c>
      <c r="H52" s="10">
        <f t="shared" si="9"/>
        <v>0</v>
      </c>
      <c r="I52" s="10">
        <f t="shared" si="9"/>
        <v>1481</v>
      </c>
      <c r="J52" s="103">
        <f t="shared" si="9"/>
        <v>1577</v>
      </c>
    </row>
    <row r="53" spans="1:10" s="24" customFormat="1" ht="13.5">
      <c r="A53" s="21" t="s">
        <v>49</v>
      </c>
      <c r="B53" s="22">
        <f t="shared" si="0"/>
        <v>123328</v>
      </c>
      <c r="C53" s="22">
        <f t="shared" si="1"/>
        <v>125214</v>
      </c>
      <c r="D53" s="22">
        <f t="shared" si="2"/>
        <v>111113</v>
      </c>
      <c r="E53" s="22">
        <f aca="true" t="shared" si="10" ref="E53:J53">E13+E30+E34+E47+E52</f>
        <v>117624</v>
      </c>
      <c r="F53" s="22">
        <f t="shared" si="10"/>
        <v>117986</v>
      </c>
      <c r="G53" s="22">
        <f t="shared" si="10"/>
        <v>103474</v>
      </c>
      <c r="H53" s="22">
        <f t="shared" si="10"/>
        <v>5704</v>
      </c>
      <c r="I53" s="22">
        <f t="shared" si="10"/>
        <v>7228</v>
      </c>
      <c r="J53" s="105">
        <f t="shared" si="10"/>
        <v>7639</v>
      </c>
    </row>
    <row r="54" spans="1:10" s="24" customFormat="1" ht="13.5">
      <c r="A54" s="96"/>
      <c r="B54" s="94"/>
      <c r="C54" s="94"/>
      <c r="D54" s="94"/>
      <c r="E54" s="94"/>
      <c r="F54" s="94"/>
      <c r="G54" s="94"/>
      <c r="H54" s="94"/>
      <c r="I54" s="94"/>
      <c r="J54" s="106"/>
    </row>
    <row r="55" spans="1:10" ht="13.5">
      <c r="A55" s="97" t="s">
        <v>174</v>
      </c>
      <c r="B55" s="95"/>
      <c r="C55" s="95"/>
      <c r="D55" s="95"/>
      <c r="E55" s="95"/>
      <c r="F55" s="95"/>
      <c r="G55" s="95"/>
      <c r="H55" s="95"/>
      <c r="I55" s="95"/>
      <c r="J55" s="107"/>
    </row>
    <row r="56" spans="1:10" ht="12">
      <c r="A56" s="42" t="s">
        <v>87</v>
      </c>
      <c r="B56" s="26">
        <f aca="true" t="shared" si="11" ref="B56:D58">E56+H56</f>
        <v>34509</v>
      </c>
      <c r="C56" s="26">
        <f t="shared" si="11"/>
        <v>34509</v>
      </c>
      <c r="D56" s="26">
        <f t="shared" si="11"/>
        <v>24243</v>
      </c>
      <c r="E56" s="26">
        <v>34509</v>
      </c>
      <c r="F56" s="26">
        <v>34509</v>
      </c>
      <c r="G56" s="26">
        <v>24243</v>
      </c>
      <c r="H56" s="26"/>
      <c r="I56" s="26"/>
      <c r="J56" s="101"/>
    </row>
    <row r="57" spans="1:10" ht="12">
      <c r="A57" s="31" t="s">
        <v>88</v>
      </c>
      <c r="B57" s="7">
        <f t="shared" si="11"/>
        <v>2952</v>
      </c>
      <c r="C57" s="7">
        <f t="shared" si="11"/>
        <v>3665</v>
      </c>
      <c r="D57" s="7">
        <f t="shared" si="11"/>
        <v>3047</v>
      </c>
      <c r="E57" s="7">
        <v>2952</v>
      </c>
      <c r="F57" s="7">
        <v>3665</v>
      </c>
      <c r="G57" s="7">
        <v>3047</v>
      </c>
      <c r="H57" s="7"/>
      <c r="I57" s="7"/>
      <c r="J57" s="102"/>
    </row>
    <row r="58" spans="1:10" ht="12">
      <c r="A58" s="31" t="s">
        <v>89</v>
      </c>
      <c r="B58" s="7">
        <f t="shared" si="11"/>
        <v>3130</v>
      </c>
      <c r="C58" s="7">
        <f t="shared" si="11"/>
        <v>3130</v>
      </c>
      <c r="D58" s="7">
        <f t="shared" si="11"/>
        <v>1578</v>
      </c>
      <c r="E58" s="7">
        <v>3130</v>
      </c>
      <c r="F58" s="7">
        <v>3130</v>
      </c>
      <c r="G58" s="7">
        <v>1578</v>
      </c>
      <c r="H58" s="7"/>
      <c r="I58" s="7"/>
      <c r="J58" s="102"/>
    </row>
    <row r="59" spans="1:10" s="12" customFormat="1" ht="12">
      <c r="A59" s="30" t="s">
        <v>90</v>
      </c>
      <c r="B59" s="10">
        <f aca="true" t="shared" si="12" ref="B59:B98">E59+H59</f>
        <v>40591</v>
      </c>
      <c r="C59" s="10">
        <f aca="true" t="shared" si="13" ref="C59:C98">F59+I59</f>
        <v>41304</v>
      </c>
      <c r="D59" s="10">
        <f aca="true" t="shared" si="14" ref="D59:D98">G59+J59</f>
        <v>28868</v>
      </c>
      <c r="E59" s="10">
        <f aca="true" t="shared" si="15" ref="E59:J59">SUM(E56:E58)</f>
        <v>40591</v>
      </c>
      <c r="F59" s="10">
        <f t="shared" si="15"/>
        <v>41304</v>
      </c>
      <c r="G59" s="10">
        <f t="shared" si="15"/>
        <v>28868</v>
      </c>
      <c r="H59" s="10">
        <f t="shared" si="15"/>
        <v>0</v>
      </c>
      <c r="I59" s="10">
        <f t="shared" si="15"/>
        <v>0</v>
      </c>
      <c r="J59" s="103">
        <f t="shared" si="15"/>
        <v>0</v>
      </c>
    </row>
    <row r="60" spans="1:10" ht="12">
      <c r="A60" s="31" t="s">
        <v>91</v>
      </c>
      <c r="B60" s="7">
        <f t="shared" si="12"/>
        <v>6907</v>
      </c>
      <c r="C60" s="7">
        <f t="shared" si="13"/>
        <v>7099</v>
      </c>
      <c r="D60" s="7">
        <f t="shared" si="14"/>
        <v>5437</v>
      </c>
      <c r="E60" s="7">
        <v>6907</v>
      </c>
      <c r="F60" s="7">
        <v>7099</v>
      </c>
      <c r="G60" s="7">
        <v>5437</v>
      </c>
      <c r="H60" s="7"/>
      <c r="I60" s="7"/>
      <c r="J60" s="102"/>
    </row>
    <row r="61" spans="1:10" ht="12">
      <c r="A61" s="31" t="s">
        <v>92</v>
      </c>
      <c r="B61" s="7">
        <f t="shared" si="12"/>
        <v>68</v>
      </c>
      <c r="C61" s="7">
        <f t="shared" si="13"/>
        <v>68</v>
      </c>
      <c r="D61" s="7">
        <f t="shared" si="14"/>
        <v>45</v>
      </c>
      <c r="E61" s="7">
        <v>68</v>
      </c>
      <c r="F61" s="7">
        <v>68</v>
      </c>
      <c r="G61" s="7">
        <v>45</v>
      </c>
      <c r="H61" s="7"/>
      <c r="I61" s="7"/>
      <c r="J61" s="102"/>
    </row>
    <row r="62" spans="1:10" ht="12">
      <c r="A62" s="31" t="s">
        <v>93</v>
      </c>
      <c r="B62" s="7">
        <f t="shared" si="12"/>
        <v>170</v>
      </c>
      <c r="C62" s="7">
        <f t="shared" si="13"/>
        <v>170</v>
      </c>
      <c r="D62" s="7">
        <f t="shared" si="14"/>
        <v>48</v>
      </c>
      <c r="E62" s="7">
        <v>170</v>
      </c>
      <c r="F62" s="7">
        <v>170</v>
      </c>
      <c r="G62" s="7">
        <v>48</v>
      </c>
      <c r="H62" s="7"/>
      <c r="I62" s="7"/>
      <c r="J62" s="102"/>
    </row>
    <row r="63" spans="1:10" ht="12">
      <c r="A63" s="31" t="s">
        <v>94</v>
      </c>
      <c r="B63" s="7">
        <f t="shared" si="12"/>
        <v>0</v>
      </c>
      <c r="C63" s="7">
        <f t="shared" si="13"/>
        <v>0</v>
      </c>
      <c r="D63" s="7">
        <f t="shared" si="14"/>
        <v>0</v>
      </c>
      <c r="E63" s="7"/>
      <c r="F63" s="7"/>
      <c r="G63" s="7"/>
      <c r="H63" s="7"/>
      <c r="I63" s="7"/>
      <c r="J63" s="102"/>
    </row>
    <row r="64" spans="1:10" s="12" customFormat="1" ht="12">
      <c r="A64" s="30" t="s">
        <v>95</v>
      </c>
      <c r="B64" s="10">
        <f t="shared" si="12"/>
        <v>7145</v>
      </c>
      <c r="C64" s="10">
        <f t="shared" si="13"/>
        <v>7337</v>
      </c>
      <c r="D64" s="10">
        <f t="shared" si="14"/>
        <v>5530</v>
      </c>
      <c r="E64" s="10">
        <f aca="true" t="shared" si="16" ref="E64:J64">SUM(E60:E63)</f>
        <v>7145</v>
      </c>
      <c r="F64" s="10">
        <f t="shared" si="16"/>
        <v>7337</v>
      </c>
      <c r="G64" s="10">
        <f t="shared" si="16"/>
        <v>5530</v>
      </c>
      <c r="H64" s="10">
        <f t="shared" si="16"/>
        <v>0</v>
      </c>
      <c r="I64" s="10">
        <f t="shared" si="16"/>
        <v>0</v>
      </c>
      <c r="J64" s="103">
        <f t="shared" si="16"/>
        <v>0</v>
      </c>
    </row>
    <row r="65" spans="1:10" ht="12">
      <c r="A65" s="31" t="s">
        <v>96</v>
      </c>
      <c r="B65" s="7">
        <f t="shared" si="12"/>
        <v>8401</v>
      </c>
      <c r="C65" s="7">
        <f t="shared" si="13"/>
        <v>8401</v>
      </c>
      <c r="D65" s="7">
        <f t="shared" si="14"/>
        <v>8848</v>
      </c>
      <c r="E65" s="7">
        <v>8401</v>
      </c>
      <c r="F65" s="7">
        <v>8401</v>
      </c>
      <c r="G65" s="7">
        <v>8848</v>
      </c>
      <c r="H65" s="7"/>
      <c r="I65" s="7"/>
      <c r="J65" s="102"/>
    </row>
    <row r="66" spans="1:10" ht="12">
      <c r="A66" s="31" t="s">
        <v>97</v>
      </c>
      <c r="B66" s="7">
        <f t="shared" si="12"/>
        <v>13337</v>
      </c>
      <c r="C66" s="7">
        <f t="shared" si="13"/>
        <v>13337</v>
      </c>
      <c r="D66" s="7">
        <f t="shared" si="14"/>
        <v>13285</v>
      </c>
      <c r="E66" s="7">
        <v>13337</v>
      </c>
      <c r="F66" s="7">
        <v>13337</v>
      </c>
      <c r="G66" s="7">
        <v>13285</v>
      </c>
      <c r="H66" s="7"/>
      <c r="I66" s="7"/>
      <c r="J66" s="102"/>
    </row>
    <row r="67" spans="1:10" ht="12">
      <c r="A67" s="31" t="s">
        <v>98</v>
      </c>
      <c r="B67" s="7">
        <f t="shared" si="12"/>
        <v>5215</v>
      </c>
      <c r="C67" s="7">
        <f t="shared" si="13"/>
        <v>5215</v>
      </c>
      <c r="D67" s="7">
        <f t="shared" si="14"/>
        <v>5587</v>
      </c>
      <c r="E67" s="7">
        <v>5215</v>
      </c>
      <c r="F67" s="7">
        <v>5215</v>
      </c>
      <c r="G67" s="7">
        <v>5587</v>
      </c>
      <c r="H67" s="7"/>
      <c r="I67" s="7"/>
      <c r="J67" s="102"/>
    </row>
    <row r="68" spans="1:10" ht="12">
      <c r="A68" s="31" t="s">
        <v>99</v>
      </c>
      <c r="B68" s="7">
        <f t="shared" si="12"/>
        <v>125</v>
      </c>
      <c r="C68" s="7">
        <f t="shared" si="13"/>
        <v>125</v>
      </c>
      <c r="D68" s="7">
        <f t="shared" si="14"/>
        <v>133</v>
      </c>
      <c r="E68" s="7">
        <v>125</v>
      </c>
      <c r="F68" s="7">
        <v>125</v>
      </c>
      <c r="G68" s="7">
        <v>133</v>
      </c>
      <c r="H68" s="7"/>
      <c r="I68" s="7"/>
      <c r="J68" s="102"/>
    </row>
    <row r="69" spans="1:10" ht="12">
      <c r="A69" s="31" t="s">
        <v>100</v>
      </c>
      <c r="B69" s="7">
        <f t="shared" si="12"/>
        <v>1419</v>
      </c>
      <c r="C69" s="7">
        <f t="shared" si="13"/>
        <v>1419</v>
      </c>
      <c r="D69" s="7">
        <f t="shared" si="14"/>
        <v>1406</v>
      </c>
      <c r="E69" s="7">
        <v>1419</v>
      </c>
      <c r="F69" s="7">
        <v>1419</v>
      </c>
      <c r="G69" s="7">
        <v>1406</v>
      </c>
      <c r="H69" s="7"/>
      <c r="I69" s="7"/>
      <c r="J69" s="102"/>
    </row>
    <row r="70" spans="1:10" s="12" customFormat="1" ht="12">
      <c r="A70" s="30" t="s">
        <v>101</v>
      </c>
      <c r="B70" s="10">
        <f t="shared" si="12"/>
        <v>28497</v>
      </c>
      <c r="C70" s="10">
        <f t="shared" si="13"/>
        <v>28497</v>
      </c>
      <c r="D70" s="10">
        <f t="shared" si="14"/>
        <v>29259</v>
      </c>
      <c r="E70" s="10">
        <f aca="true" t="shared" si="17" ref="E70:J70">SUM(E65:E69)</f>
        <v>28497</v>
      </c>
      <c r="F70" s="10">
        <f t="shared" si="17"/>
        <v>28497</v>
      </c>
      <c r="G70" s="10">
        <f t="shared" si="17"/>
        <v>29259</v>
      </c>
      <c r="H70" s="10">
        <f t="shared" si="17"/>
        <v>0</v>
      </c>
      <c r="I70" s="10">
        <f t="shared" si="17"/>
        <v>0</v>
      </c>
      <c r="J70" s="103">
        <f t="shared" si="17"/>
        <v>0</v>
      </c>
    </row>
    <row r="71" spans="1:10" ht="12">
      <c r="A71" s="31" t="s">
        <v>102</v>
      </c>
      <c r="B71" s="7">
        <f t="shared" si="12"/>
        <v>300</v>
      </c>
      <c r="C71" s="7">
        <f t="shared" si="13"/>
        <v>300</v>
      </c>
      <c r="D71" s="7">
        <f t="shared" si="14"/>
        <v>218</v>
      </c>
      <c r="E71" s="7">
        <v>300</v>
      </c>
      <c r="F71" s="7">
        <v>300</v>
      </c>
      <c r="G71" s="7">
        <v>218</v>
      </c>
      <c r="H71" s="7"/>
      <c r="I71" s="7"/>
      <c r="J71" s="102"/>
    </row>
    <row r="72" spans="1:10" ht="12">
      <c r="A72" s="31" t="s">
        <v>125</v>
      </c>
      <c r="B72" s="7">
        <f t="shared" si="12"/>
        <v>166</v>
      </c>
      <c r="C72" s="7">
        <f t="shared" si="13"/>
        <v>166</v>
      </c>
      <c r="D72" s="7">
        <f t="shared" si="14"/>
        <v>156</v>
      </c>
      <c r="E72" s="7">
        <v>166</v>
      </c>
      <c r="F72" s="7">
        <v>166</v>
      </c>
      <c r="G72" s="7">
        <v>156</v>
      </c>
      <c r="H72" s="7"/>
      <c r="I72" s="7"/>
      <c r="J72" s="102"/>
    </row>
    <row r="73" spans="1:10" ht="12">
      <c r="A73" s="31" t="s">
        <v>103</v>
      </c>
      <c r="B73" s="7">
        <f t="shared" si="12"/>
        <v>550</v>
      </c>
      <c r="C73" s="7">
        <f t="shared" si="13"/>
        <v>550</v>
      </c>
      <c r="D73" s="7">
        <f t="shared" si="14"/>
        <v>302</v>
      </c>
      <c r="E73" s="7">
        <v>550</v>
      </c>
      <c r="F73" s="7">
        <v>550</v>
      </c>
      <c r="G73" s="7">
        <v>302</v>
      </c>
      <c r="H73" s="7"/>
      <c r="I73" s="7"/>
      <c r="J73" s="102"/>
    </row>
    <row r="74" spans="1:10" ht="12">
      <c r="A74" s="31" t="s">
        <v>104</v>
      </c>
      <c r="B74" s="7">
        <f t="shared" si="12"/>
        <v>1000</v>
      </c>
      <c r="C74" s="7">
        <f t="shared" si="13"/>
        <v>1000</v>
      </c>
      <c r="D74" s="7">
        <f t="shared" si="14"/>
        <v>406</v>
      </c>
      <c r="E74" s="7">
        <v>1000</v>
      </c>
      <c r="F74" s="7">
        <v>1000</v>
      </c>
      <c r="G74" s="7">
        <v>406</v>
      </c>
      <c r="H74" s="7"/>
      <c r="I74" s="7"/>
      <c r="J74" s="102"/>
    </row>
    <row r="75" spans="1:10" s="12" customFormat="1" ht="12">
      <c r="A75" s="30" t="s">
        <v>105</v>
      </c>
      <c r="B75" s="10">
        <f t="shared" si="12"/>
        <v>2016</v>
      </c>
      <c r="C75" s="10">
        <f t="shared" si="13"/>
        <v>2016</v>
      </c>
      <c r="D75" s="10">
        <f t="shared" si="14"/>
        <v>1082</v>
      </c>
      <c r="E75" s="10">
        <f aca="true" t="shared" si="18" ref="E75:J75">SUM(E71:E74)</f>
        <v>2016</v>
      </c>
      <c r="F75" s="10">
        <f t="shared" si="18"/>
        <v>2016</v>
      </c>
      <c r="G75" s="10">
        <f t="shared" si="18"/>
        <v>1082</v>
      </c>
      <c r="H75" s="10">
        <f t="shared" si="18"/>
        <v>0</v>
      </c>
      <c r="I75" s="10">
        <f t="shared" si="18"/>
        <v>0</v>
      </c>
      <c r="J75" s="103">
        <f t="shared" si="18"/>
        <v>0</v>
      </c>
    </row>
    <row r="76" spans="1:10" ht="12">
      <c r="A76" s="31" t="s">
        <v>176</v>
      </c>
      <c r="B76" s="7">
        <f t="shared" si="12"/>
        <v>820</v>
      </c>
      <c r="C76" s="7">
        <f t="shared" si="13"/>
        <v>876</v>
      </c>
      <c r="D76" s="7">
        <f t="shared" si="14"/>
        <v>152</v>
      </c>
      <c r="E76" s="7">
        <v>820</v>
      </c>
      <c r="F76" s="7">
        <v>876</v>
      </c>
      <c r="G76" s="7">
        <v>152</v>
      </c>
      <c r="H76" s="7"/>
      <c r="I76" s="7"/>
      <c r="J76" s="102"/>
    </row>
    <row r="77" spans="1:10" ht="12">
      <c r="A77" s="31" t="s">
        <v>126</v>
      </c>
      <c r="B77" s="7">
        <f t="shared" si="12"/>
        <v>26084</v>
      </c>
      <c r="C77" s="7">
        <f t="shared" si="13"/>
        <v>25584</v>
      </c>
      <c r="D77" s="7">
        <f t="shared" si="14"/>
        <v>29293</v>
      </c>
      <c r="E77" s="7">
        <v>26084</v>
      </c>
      <c r="F77" s="7">
        <v>25584</v>
      </c>
      <c r="G77" s="7">
        <v>29293</v>
      </c>
      <c r="H77" s="7"/>
      <c r="I77" s="7"/>
      <c r="J77" s="102"/>
    </row>
    <row r="78" spans="1:10" s="16" customFormat="1" ht="12">
      <c r="A78" s="37" t="s">
        <v>107</v>
      </c>
      <c r="B78" s="14">
        <f t="shared" si="12"/>
        <v>26904</v>
      </c>
      <c r="C78" s="14">
        <f t="shared" si="13"/>
        <v>26460</v>
      </c>
      <c r="D78" s="14">
        <f t="shared" si="14"/>
        <v>29445</v>
      </c>
      <c r="E78" s="14">
        <f aca="true" t="shared" si="19" ref="E78:J78">SUM(E76:E77)</f>
        <v>26904</v>
      </c>
      <c r="F78" s="14">
        <f t="shared" si="19"/>
        <v>26460</v>
      </c>
      <c r="G78" s="14">
        <f t="shared" si="19"/>
        <v>29445</v>
      </c>
      <c r="H78" s="14">
        <f t="shared" si="19"/>
        <v>0</v>
      </c>
      <c r="I78" s="14">
        <f t="shared" si="19"/>
        <v>0</v>
      </c>
      <c r="J78" s="104">
        <f t="shared" si="19"/>
        <v>0</v>
      </c>
    </row>
    <row r="79" spans="1:10" ht="12">
      <c r="A79" s="31" t="s">
        <v>108</v>
      </c>
      <c r="B79" s="7">
        <f t="shared" si="12"/>
        <v>422</v>
      </c>
      <c r="C79" s="7">
        <f t="shared" si="13"/>
        <v>422</v>
      </c>
      <c r="D79" s="7">
        <f t="shared" si="14"/>
        <v>400</v>
      </c>
      <c r="E79" s="7"/>
      <c r="F79" s="7"/>
      <c r="G79" s="7"/>
      <c r="H79" s="7">
        <v>422</v>
      </c>
      <c r="I79" s="7">
        <v>422</v>
      </c>
      <c r="J79" s="102">
        <v>400</v>
      </c>
    </row>
    <row r="80" spans="1:10" ht="12">
      <c r="A80" s="31" t="s">
        <v>127</v>
      </c>
      <c r="B80" s="7">
        <f t="shared" si="12"/>
        <v>2012</v>
      </c>
      <c r="C80" s="7">
        <f t="shared" si="13"/>
        <v>2012</v>
      </c>
      <c r="D80" s="7">
        <f t="shared" si="14"/>
        <v>0</v>
      </c>
      <c r="E80" s="7"/>
      <c r="F80" s="7"/>
      <c r="G80" s="7"/>
      <c r="H80" s="7">
        <v>2012</v>
      </c>
      <c r="I80" s="7">
        <v>2012</v>
      </c>
      <c r="J80" s="102">
        <v>0</v>
      </c>
    </row>
    <row r="81" spans="1:10" s="16" customFormat="1" ht="12">
      <c r="A81" s="37" t="s">
        <v>109</v>
      </c>
      <c r="B81" s="14">
        <f t="shared" si="12"/>
        <v>2434</v>
      </c>
      <c r="C81" s="14">
        <f t="shared" si="13"/>
        <v>2434</v>
      </c>
      <c r="D81" s="14">
        <f t="shared" si="14"/>
        <v>400</v>
      </c>
      <c r="E81" s="14">
        <f aca="true" t="shared" si="20" ref="E81:J81">SUM(E79:E80)</f>
        <v>0</v>
      </c>
      <c r="F81" s="14">
        <f t="shared" si="20"/>
        <v>0</v>
      </c>
      <c r="G81" s="14">
        <f t="shared" si="20"/>
        <v>0</v>
      </c>
      <c r="H81" s="14">
        <f t="shared" si="20"/>
        <v>2434</v>
      </c>
      <c r="I81" s="14">
        <f t="shared" si="20"/>
        <v>2434</v>
      </c>
      <c r="J81" s="15">
        <f t="shared" si="20"/>
        <v>400</v>
      </c>
    </row>
    <row r="82" spans="1:10" s="16" customFormat="1" ht="12">
      <c r="A82" s="37" t="s">
        <v>110</v>
      </c>
      <c r="B82" s="14">
        <f t="shared" si="12"/>
        <v>12021</v>
      </c>
      <c r="C82" s="14">
        <f t="shared" si="13"/>
        <v>12021</v>
      </c>
      <c r="D82" s="14">
        <f t="shared" si="14"/>
        <v>12509</v>
      </c>
      <c r="E82" s="14">
        <v>12021</v>
      </c>
      <c r="F82" s="14">
        <v>12021</v>
      </c>
      <c r="G82" s="14">
        <v>12509</v>
      </c>
      <c r="H82" s="14"/>
      <c r="I82" s="14"/>
      <c r="J82" s="104"/>
    </row>
    <row r="83" spans="1:10" s="12" customFormat="1" ht="12">
      <c r="A83" s="30" t="s">
        <v>111</v>
      </c>
      <c r="B83" s="10">
        <f t="shared" si="12"/>
        <v>41359</v>
      </c>
      <c r="C83" s="10">
        <f t="shared" si="13"/>
        <v>40915</v>
      </c>
      <c r="D83" s="10">
        <f t="shared" si="14"/>
        <v>42354</v>
      </c>
      <c r="E83" s="10">
        <f aca="true" t="shared" si="21" ref="E83:J83">E78+E81+E82</f>
        <v>38925</v>
      </c>
      <c r="F83" s="10">
        <f t="shared" si="21"/>
        <v>38481</v>
      </c>
      <c r="G83" s="10">
        <f t="shared" si="21"/>
        <v>41954</v>
      </c>
      <c r="H83" s="10">
        <f t="shared" si="21"/>
        <v>2434</v>
      </c>
      <c r="I83" s="10">
        <f t="shared" si="21"/>
        <v>2434</v>
      </c>
      <c r="J83" s="103">
        <f t="shared" si="21"/>
        <v>400</v>
      </c>
    </row>
    <row r="84" spans="1:10" ht="12">
      <c r="A84" s="31" t="s">
        <v>112</v>
      </c>
      <c r="B84" s="7">
        <f t="shared" si="12"/>
        <v>1200</v>
      </c>
      <c r="C84" s="7">
        <f t="shared" si="13"/>
        <v>1200</v>
      </c>
      <c r="D84" s="7">
        <f t="shared" si="14"/>
        <v>0</v>
      </c>
      <c r="E84" s="7"/>
      <c r="F84" s="7"/>
      <c r="G84" s="7"/>
      <c r="H84" s="7">
        <v>1200</v>
      </c>
      <c r="I84" s="7">
        <v>1200</v>
      </c>
      <c r="J84" s="102"/>
    </row>
    <row r="85" spans="1:10" ht="12">
      <c r="A85" s="31" t="s">
        <v>113</v>
      </c>
      <c r="B85" s="7">
        <f t="shared" si="12"/>
        <v>300</v>
      </c>
      <c r="C85" s="7">
        <f t="shared" si="13"/>
        <v>300</v>
      </c>
      <c r="D85" s="7">
        <f t="shared" si="14"/>
        <v>0</v>
      </c>
      <c r="E85" s="7"/>
      <c r="F85" s="7"/>
      <c r="G85" s="7"/>
      <c r="H85" s="7">
        <v>300</v>
      </c>
      <c r="I85" s="7">
        <v>300</v>
      </c>
      <c r="J85" s="102"/>
    </row>
    <row r="86" spans="1:10" s="12" customFormat="1" ht="12">
      <c r="A86" s="30" t="s">
        <v>114</v>
      </c>
      <c r="B86" s="10">
        <f t="shared" si="12"/>
        <v>1500</v>
      </c>
      <c r="C86" s="10">
        <f t="shared" si="13"/>
        <v>1500</v>
      </c>
      <c r="D86" s="10">
        <f t="shared" si="14"/>
        <v>0</v>
      </c>
      <c r="E86" s="10"/>
      <c r="F86" s="10"/>
      <c r="G86" s="10"/>
      <c r="H86" s="10">
        <f>SUM(H84:H85)</f>
        <v>1500</v>
      </c>
      <c r="I86" s="10">
        <f>SUM(I84:I85)</f>
        <v>1500</v>
      </c>
      <c r="J86" s="11">
        <f>SUM(J84:J85)</f>
        <v>0</v>
      </c>
    </row>
    <row r="87" spans="1:10" ht="12">
      <c r="A87" s="31" t="s">
        <v>115</v>
      </c>
      <c r="B87" s="7">
        <f t="shared" si="12"/>
        <v>1338</v>
      </c>
      <c r="C87" s="7">
        <f t="shared" si="13"/>
        <v>1338</v>
      </c>
      <c r="D87" s="7">
        <f t="shared" si="14"/>
        <v>1600</v>
      </c>
      <c r="E87" s="7"/>
      <c r="F87" s="7"/>
      <c r="G87" s="7"/>
      <c r="H87" s="7">
        <v>1338</v>
      </c>
      <c r="I87" s="7">
        <v>1338</v>
      </c>
      <c r="J87" s="102">
        <v>1600</v>
      </c>
    </row>
    <row r="88" spans="1:10" ht="12">
      <c r="A88" s="31" t="s">
        <v>116</v>
      </c>
      <c r="B88" s="7">
        <f t="shared" si="12"/>
        <v>334</v>
      </c>
      <c r="C88" s="7">
        <f t="shared" si="13"/>
        <v>334</v>
      </c>
      <c r="D88" s="7">
        <f t="shared" si="14"/>
        <v>400</v>
      </c>
      <c r="E88" s="7"/>
      <c r="F88" s="7"/>
      <c r="G88" s="7"/>
      <c r="H88" s="7">
        <v>334</v>
      </c>
      <c r="I88" s="7">
        <v>334</v>
      </c>
      <c r="J88" s="102">
        <v>400</v>
      </c>
    </row>
    <row r="89" spans="1:10" s="12" customFormat="1" ht="12">
      <c r="A89" s="30" t="s">
        <v>117</v>
      </c>
      <c r="B89" s="10">
        <f t="shared" si="12"/>
        <v>1672</v>
      </c>
      <c r="C89" s="10">
        <f t="shared" si="13"/>
        <v>1672</v>
      </c>
      <c r="D89" s="10">
        <f t="shared" si="14"/>
        <v>2000</v>
      </c>
      <c r="E89" s="10"/>
      <c r="F89" s="10"/>
      <c r="G89" s="10"/>
      <c r="H89" s="10">
        <f>SUM(H87:H88)</f>
        <v>1672</v>
      </c>
      <c r="I89" s="10">
        <f>SUM(I87:I88)</f>
        <v>1672</v>
      </c>
      <c r="J89" s="11">
        <f>SUM(J87:J88)</f>
        <v>2000</v>
      </c>
    </row>
    <row r="90" spans="1:10" s="12" customFormat="1" ht="12">
      <c r="A90" s="30" t="s">
        <v>128</v>
      </c>
      <c r="B90" s="10">
        <f t="shared" si="12"/>
        <v>98</v>
      </c>
      <c r="C90" s="10">
        <f t="shared" si="13"/>
        <v>98</v>
      </c>
      <c r="D90" s="10">
        <f t="shared" si="14"/>
        <v>131</v>
      </c>
      <c r="E90" s="10"/>
      <c r="F90" s="10"/>
      <c r="G90" s="10"/>
      <c r="H90" s="10">
        <v>98</v>
      </c>
      <c r="I90" s="10">
        <v>98</v>
      </c>
      <c r="J90" s="103">
        <v>131</v>
      </c>
    </row>
    <row r="91" spans="1:10" s="12" customFormat="1" ht="12">
      <c r="A91" s="30" t="s">
        <v>175</v>
      </c>
      <c r="B91" s="10">
        <f>E91+H91</f>
        <v>0</v>
      </c>
      <c r="C91" s="10">
        <f>F91+I91</f>
        <v>0</v>
      </c>
      <c r="D91" s="10">
        <f>G91+J91</f>
        <v>0</v>
      </c>
      <c r="E91" s="10"/>
      <c r="F91" s="10"/>
      <c r="G91" s="10"/>
      <c r="H91" s="10"/>
      <c r="I91" s="10"/>
      <c r="J91" s="103"/>
    </row>
    <row r="92" spans="1:10" ht="12">
      <c r="A92" s="31" t="s">
        <v>118</v>
      </c>
      <c r="B92" s="7">
        <f t="shared" si="12"/>
        <v>0</v>
      </c>
      <c r="C92" s="7">
        <f t="shared" si="13"/>
        <v>0</v>
      </c>
      <c r="D92" s="7">
        <f t="shared" si="14"/>
        <v>1889</v>
      </c>
      <c r="E92" s="7">
        <f>'[2]kiö'!$AQ$158</f>
        <v>0</v>
      </c>
      <c r="F92" s="7"/>
      <c r="G92" s="7">
        <v>1889</v>
      </c>
      <c r="H92" s="7"/>
      <c r="I92" s="7"/>
      <c r="J92" s="102"/>
    </row>
    <row r="93" spans="1:10" ht="12">
      <c r="A93" s="31" t="s">
        <v>119</v>
      </c>
      <c r="B93" s="7">
        <f t="shared" si="12"/>
        <v>0</v>
      </c>
      <c r="C93" s="7">
        <f t="shared" si="13"/>
        <v>0</v>
      </c>
      <c r="D93" s="7">
        <f t="shared" si="14"/>
        <v>0</v>
      </c>
      <c r="E93" s="7"/>
      <c r="F93" s="7"/>
      <c r="G93" s="7"/>
      <c r="H93" s="7"/>
      <c r="I93" s="7"/>
      <c r="J93" s="102"/>
    </row>
    <row r="94" spans="1:10" s="12" customFormat="1" ht="12">
      <c r="A94" s="30" t="s">
        <v>120</v>
      </c>
      <c r="B94" s="10">
        <f t="shared" si="12"/>
        <v>0</v>
      </c>
      <c r="C94" s="10">
        <f t="shared" si="13"/>
        <v>0</v>
      </c>
      <c r="D94" s="10">
        <f t="shared" si="14"/>
        <v>1889</v>
      </c>
      <c r="E94" s="10">
        <f aca="true" t="shared" si="22" ref="E94:J94">SUM(E92:E93)</f>
        <v>0</v>
      </c>
      <c r="F94" s="10">
        <f t="shared" si="22"/>
        <v>0</v>
      </c>
      <c r="G94" s="10">
        <f t="shared" si="22"/>
        <v>1889</v>
      </c>
      <c r="H94" s="10">
        <f t="shared" si="22"/>
        <v>0</v>
      </c>
      <c r="I94" s="10">
        <f t="shared" si="22"/>
        <v>0</v>
      </c>
      <c r="J94" s="11">
        <f t="shared" si="22"/>
        <v>0</v>
      </c>
    </row>
    <row r="95" spans="1:10" ht="12">
      <c r="A95" s="31" t="s">
        <v>121</v>
      </c>
      <c r="B95" s="7">
        <f t="shared" si="12"/>
        <v>450</v>
      </c>
      <c r="C95" s="7">
        <f t="shared" si="13"/>
        <v>450</v>
      </c>
      <c r="D95" s="7">
        <f t="shared" si="14"/>
        <v>0</v>
      </c>
      <c r="E95" s="7">
        <v>450</v>
      </c>
      <c r="F95" s="7">
        <v>450</v>
      </c>
      <c r="G95" s="7"/>
      <c r="H95" s="7"/>
      <c r="I95" s="7"/>
      <c r="J95" s="102"/>
    </row>
    <row r="96" spans="1:10" ht="12">
      <c r="A96" s="31" t="s">
        <v>122</v>
      </c>
      <c r="B96" s="7">
        <f t="shared" si="12"/>
        <v>0</v>
      </c>
      <c r="C96" s="7">
        <f t="shared" si="13"/>
        <v>1425</v>
      </c>
      <c r="D96" s="7">
        <f t="shared" si="14"/>
        <v>0</v>
      </c>
      <c r="E96" s="7"/>
      <c r="F96" s="7"/>
      <c r="G96" s="7"/>
      <c r="H96" s="7"/>
      <c r="I96" s="7">
        <v>1425</v>
      </c>
      <c r="J96" s="102"/>
    </row>
    <row r="97" spans="1:10" ht="12">
      <c r="A97" s="6" t="s">
        <v>162</v>
      </c>
      <c r="B97" s="7">
        <f t="shared" si="12"/>
        <v>0</v>
      </c>
      <c r="C97" s="7">
        <f t="shared" si="13"/>
        <v>0</v>
      </c>
      <c r="D97" s="7">
        <f t="shared" si="14"/>
        <v>0</v>
      </c>
      <c r="E97" s="7"/>
      <c r="F97" s="7"/>
      <c r="G97" s="7"/>
      <c r="H97" s="7"/>
      <c r="I97" s="7"/>
      <c r="J97" s="102"/>
    </row>
    <row r="98" spans="1:10" s="12" customFormat="1" ht="12">
      <c r="A98" s="30" t="s">
        <v>123</v>
      </c>
      <c r="B98" s="10">
        <f t="shared" si="12"/>
        <v>450</v>
      </c>
      <c r="C98" s="10">
        <f t="shared" si="13"/>
        <v>1875</v>
      </c>
      <c r="D98" s="10">
        <f t="shared" si="14"/>
        <v>0</v>
      </c>
      <c r="E98" s="10">
        <f aca="true" t="shared" si="23" ref="E98:J98">SUM(E95:E97)</f>
        <v>450</v>
      </c>
      <c r="F98" s="10">
        <f t="shared" si="23"/>
        <v>450</v>
      </c>
      <c r="G98" s="10">
        <f t="shared" si="23"/>
        <v>0</v>
      </c>
      <c r="H98" s="10">
        <f t="shared" si="23"/>
        <v>0</v>
      </c>
      <c r="I98" s="10">
        <f t="shared" si="23"/>
        <v>1425</v>
      </c>
      <c r="J98" s="11">
        <f t="shared" si="23"/>
        <v>0</v>
      </c>
    </row>
    <row r="99" spans="1:10" s="24" customFormat="1" ht="13.5">
      <c r="A99" s="98" t="s">
        <v>124</v>
      </c>
      <c r="B99" s="22">
        <f>B59+B64+B70+B75+B83+B86+B89+B90+B91+B94+B98</f>
        <v>123328</v>
      </c>
      <c r="C99" s="22">
        <f aca="true" t="shared" si="24" ref="C99:J99">C59+C64+C70+C75+C83+C86+C89+C90+C91+C94+C98</f>
        <v>125214</v>
      </c>
      <c r="D99" s="22">
        <f t="shared" si="24"/>
        <v>111113</v>
      </c>
      <c r="E99" s="22">
        <f t="shared" si="24"/>
        <v>117624</v>
      </c>
      <c r="F99" s="22">
        <f t="shared" si="24"/>
        <v>118085</v>
      </c>
      <c r="G99" s="22">
        <f>G59+G64+G70+G75+G83+G86+G89+G90+G91+G94+G98</f>
        <v>108582</v>
      </c>
      <c r="H99" s="22">
        <f t="shared" si="24"/>
        <v>5704</v>
      </c>
      <c r="I99" s="22">
        <f t="shared" si="24"/>
        <v>7129</v>
      </c>
      <c r="J99" s="105">
        <f t="shared" si="24"/>
        <v>2531</v>
      </c>
    </row>
    <row r="100" spans="1:10" ht="12">
      <c r="A100" s="32" t="s">
        <v>177</v>
      </c>
      <c r="B100" s="18">
        <f>B53-B99</f>
        <v>0</v>
      </c>
      <c r="C100" s="18">
        <f aca="true" t="shared" si="25" ref="C100:J100">C53-C99</f>
        <v>0</v>
      </c>
      <c r="D100" s="18">
        <f t="shared" si="25"/>
        <v>0</v>
      </c>
      <c r="E100" s="18">
        <f t="shared" si="25"/>
        <v>0</v>
      </c>
      <c r="F100" s="18">
        <f t="shared" si="25"/>
        <v>-99</v>
      </c>
      <c r="G100" s="18">
        <f t="shared" si="25"/>
        <v>-5108</v>
      </c>
      <c r="H100" s="18">
        <f t="shared" si="25"/>
        <v>0</v>
      </c>
      <c r="I100" s="18">
        <f t="shared" si="25"/>
        <v>99</v>
      </c>
      <c r="J100" s="19">
        <f t="shared" si="25"/>
        <v>5108</v>
      </c>
    </row>
  </sheetData>
  <sheetProtection/>
  <mergeCells count="13">
    <mergeCell ref="A1:A4"/>
    <mergeCell ref="E1:G2"/>
    <mergeCell ref="B1:D2"/>
    <mergeCell ref="D3:D4"/>
    <mergeCell ref="B3:B4"/>
    <mergeCell ref="C3:C4"/>
    <mergeCell ref="E3:E4"/>
    <mergeCell ref="F3:F4"/>
    <mergeCell ref="G3:G4"/>
    <mergeCell ref="H3:H4"/>
    <mergeCell ref="I3:I4"/>
    <mergeCell ref="J3:J4"/>
    <mergeCell ref="H1:J2"/>
  </mergeCells>
  <printOptions horizontalCentered="1"/>
  <pageMargins left="0.36" right="0.29" top="0.54" bottom="0.35" header="0.23" footer="0.18"/>
  <pageSetup horizontalDpi="600" verticalDpi="600" orientation="landscape" paperSize="9" r:id="rId1"/>
  <headerFooter alignWithMargins="0">
    <oddHeader>&amp;C&amp;"Times New Roman,Félkövér dőlt"&amp;12Kimutatás Tiszagyulaháza község 2010.évi költségvetési előirányzatainak változásáról&amp;R&amp;"Arial,Dőlt"&amp;8adatok ezer forintban</oddHeader>
    <oddFooter>&amp;C&amp;"Times New Roman,Dőlt"&amp;8&amp;P.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2011-04-17T08:27:27Z</cp:lastPrinted>
  <dcterms:created xsi:type="dcterms:W3CDTF">2010-08-24T17:33:32Z</dcterms:created>
  <dcterms:modified xsi:type="dcterms:W3CDTF">2011-04-17T09:28:23Z</dcterms:modified>
  <cp:category/>
  <cp:version/>
  <cp:contentType/>
  <cp:contentStatus/>
</cp:coreProperties>
</file>