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10mell" sheetId="1" r:id="rId1"/>
  </sheets>
  <definedNames/>
  <calcPr calcId="145621"/>
</workbook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<sst xmlns="http://schemas.openxmlformats.org/spreadsheetml/2006/main" count="77" uniqueCount="77">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</sst>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E"/>
      <family val="2"/>
    </font>
    <font>
      <b/>
      <sz val="12"/>
      <name val="Times New Roman CE"/>
      <family val="2"/>
    </font>
    <font>
      <b/>
      <i/>
      <sz val="10"/>
      <name val="Times New Roman CE"/>
      <family val="2"/>
    </font>
    <font>
      <b/>
      <sz val="9"/>
      <name val="Times New Roman CE"/>
      <family val="2"/>
    </font>
    <font>
      <sz val="8"/>
      <name val="Times New Roman CE"/>
      <family val="2"/>
    </font>
    <font>
      <b/>
      <i/>
      <sz val="9"/>
      <name val="Times New Roman CE"/>
      <family val="2"/>
    </font>
    <font>
      <b/>
      <sz val="8"/>
      <name val="Times New Roman CE"/>
      <family val="2"/>
    </font>
    <font>
      <sz val="10"/>
      <name val="Times New Roman CE"/>
      <family val="2"/>
    </font>
    <font>
      <b/>
      <sz val="11"/>
      <name val="Times New Roman CE"/>
      <family val="2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9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9" fillId="0" borderId="0">
      <alignment/>
      <protection/>
    </xf>
  </cellStyleXfs>
  <cellXfs count="47">
    <xf numFmtId="0" fontId="0" fillId="0" borderId="0" xfId="0"/>
    <xf numFmtId="0" fontId="2" fillId="0" borderId="0" xfId="20" applyFont="1" applyFill="1" applyProtection="1">
      <alignment/>
      <protection locked="0"/>
    </xf>
    <xf numFmtId="0" fontId="2" fillId="0" borderId="0" xfId="20" applyFont="1" applyFill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horizontal="center" vertical="center"/>
      <protection/>
    </xf>
    <xf numFmtId="0" fontId="5" fillId="0" borderId="3" xfId="2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center" vertical="center" wrapText="1"/>
      <protection/>
    </xf>
    <xf numFmtId="0" fontId="5" fillId="0" borderId="5" xfId="20" applyFont="1" applyFill="1" applyBorder="1" applyAlignment="1" applyProtection="1">
      <alignment horizontal="center" vertical="center"/>
      <protection/>
    </xf>
    <xf numFmtId="0" fontId="5" fillId="0" borderId="6" xfId="20" applyFont="1" applyFill="1" applyBorder="1" applyAlignment="1" applyProtection="1">
      <alignment horizontal="center" vertical="center"/>
      <protection/>
    </xf>
    <xf numFmtId="0" fontId="5" fillId="0" borderId="7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left" vertical="center" indent="1"/>
      <protection/>
    </xf>
    <xf numFmtId="0" fontId="2" fillId="0" borderId="0" xfId="20" applyFont="1" applyFill="1" applyAlignment="1" applyProtection="1">
      <alignment vertical="center"/>
      <protection/>
    </xf>
    <xf numFmtId="0" fontId="6" fillId="0" borderId="8" xfId="20" applyFont="1" applyFill="1" applyBorder="1" applyAlignment="1" applyProtection="1">
      <alignment horizontal="left" vertical="center" indent="1"/>
      <protection/>
    </xf>
    <xf numFmtId="0" fontId="6" fillId="0" borderId="9" xfId="20" applyFont="1" applyFill="1" applyBorder="1" applyAlignment="1" applyProtection="1">
      <alignment horizontal="left" vertical="center" wrapText="1" indent="1"/>
      <protection/>
    </xf>
    <xf numFmtId="164" fontId="6" fillId="0" borderId="9" xfId="20" applyNumberFormat="1" applyFont="1" applyFill="1" applyBorder="1" applyAlignment="1" applyProtection="1">
      <alignment vertical="center"/>
      <protection locked="0"/>
    </xf>
    <xf numFmtId="164" fontId="6" fillId="0" borderId="10" xfId="20" applyNumberFormat="1" applyFont="1" applyFill="1" applyBorder="1" applyAlignment="1" applyProtection="1">
      <alignment vertical="center"/>
      <protection/>
    </xf>
    <xf numFmtId="0" fontId="6" fillId="0" borderId="11" xfId="20" applyFont="1" applyFill="1" applyBorder="1" applyAlignment="1" applyProtection="1">
      <alignment horizontal="left" vertical="center" indent="1"/>
      <protection/>
    </xf>
    <xf numFmtId="0" fontId="6" fillId="0" borderId="12" xfId="20" applyFont="1" applyFill="1" applyBorder="1" applyAlignment="1" applyProtection="1">
      <alignment horizontal="left" vertical="center" wrapText="1" indent="1"/>
      <protection/>
    </xf>
    <xf numFmtId="164" fontId="6" fillId="0" borderId="12" xfId="20" applyNumberFormat="1" applyFont="1" applyFill="1" applyBorder="1" applyAlignment="1" applyProtection="1">
      <alignment vertical="center"/>
      <protection locked="0"/>
    </xf>
    <xf numFmtId="164" fontId="6" fillId="0" borderId="13" xfId="20" applyNumberFormat="1" applyFont="1" applyFill="1" applyBorder="1" applyAlignment="1" applyProtection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14" xfId="20" applyFont="1" applyFill="1" applyBorder="1" applyAlignment="1" applyProtection="1">
      <alignment horizontal="left" vertical="center" wrapText="1" indent="1"/>
      <protection/>
    </xf>
    <xf numFmtId="164" fontId="6" fillId="0" borderId="14" xfId="20" applyNumberFormat="1" applyFont="1" applyFill="1" applyBorder="1" applyAlignment="1" applyProtection="1">
      <alignment vertical="center"/>
      <protection locked="0"/>
    </xf>
    <xf numFmtId="164" fontId="6" fillId="0" borderId="15" xfId="20" applyNumberFormat="1" applyFont="1" applyFill="1" applyBorder="1" applyAlignment="1" applyProtection="1">
      <alignment vertical="center"/>
      <protection/>
    </xf>
    <xf numFmtId="0" fontId="6" fillId="0" borderId="12" xfId="20" applyFont="1" applyFill="1" applyBorder="1" applyAlignment="1" applyProtection="1">
      <alignment horizontal="left" vertical="center" indent="1"/>
      <protection/>
    </xf>
    <xf numFmtId="164" fontId="6" fillId="0" borderId="6" xfId="20" applyNumberFormat="1" applyFont="1" applyFill="1" applyBorder="1" applyProtection="1">
      <alignment/>
      <protection/>
    </xf>
    <xf numFmtId="0" fontId="5" fillId="0" borderId="6" xfId="20" applyFont="1" applyFill="1" applyBorder="1" applyAlignment="1" applyProtection="1">
      <alignment horizontal="left" vertical="center" indent="1"/>
      <protection/>
    </xf>
    <xf numFmtId="164" fontId="8" fillId="0" borderId="6" xfId="20" applyNumberFormat="1" applyFont="1" applyFill="1" applyBorder="1" applyAlignment="1" applyProtection="1">
      <alignment vertical="center"/>
      <protection/>
    </xf>
    <xf numFmtId="164" fontId="8" fillId="0" borderId="7" xfId="20" applyNumberFormat="1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horizontal="left" vertical="center" indent="1"/>
      <protection/>
    </xf>
    <xf numFmtId="0" fontId="6" fillId="0" borderId="14" xfId="20" applyFont="1" applyFill="1" applyBorder="1" applyAlignment="1" applyProtection="1">
      <alignment horizontal="left" vertical="center" indent="1"/>
      <protection/>
    </xf>
    <xf numFmtId="0" fontId="8" fillId="0" borderId="5" xfId="20" applyFont="1" applyFill="1" applyBorder="1" applyAlignment="1" applyProtection="1">
      <alignment horizontal="left" vertical="center" indent="1"/>
      <protection/>
    </xf>
    <xf numFmtId="0" fontId="5" fillId="0" borderId="6" xfId="20" applyFont="1" applyFill="1" applyBorder="1" applyAlignment="1" applyProtection="1">
      <alignment horizontal="left" indent="1"/>
      <protection/>
    </xf>
    <xf numFmtId="164" fontId="8" fillId="0" borderId="6" xfId="20" applyNumberFormat="1" applyFont="1" applyFill="1" applyBorder="1" applyProtection="1">
      <alignment/>
      <protection/>
    </xf>
    <xf numFmtId="164" fontId="8" fillId="0" borderId="7" xfId="20" applyNumberFormat="1" applyFont="1" applyFill="1" applyBorder="1" applyProtection="1">
      <alignment/>
      <protection/>
    </xf>
    <xf numFmtId="0" fontId="9" fillId="0" borderId="0" xfId="20" applyFont="1" applyFill="1" applyProtection="1">
      <alignment/>
      <protection/>
    </xf>
    <xf numFmtId="0" fontId="10" fillId="0" borderId="0" xfId="20" applyFont="1" applyFill="1" applyProtection="1">
      <alignment/>
      <protection locked="0"/>
    </xf>
    <xf numFmtId="0" fontId="3" fillId="0" borderId="0" xfId="20" applyFont="1" applyFill="1" applyProtection="1">
      <alignment/>
      <protection locked="0"/>
    </xf>
    <xf numFmtId="0" fontId="3" fillId="0" borderId="0" xfId="20" applyFont="1" applyFill="1" applyAlignment="1" applyProtection="1">
      <alignment horizontal="center" wrapText="1"/>
      <protection/>
    </xf>
    <xf numFmtId="0" fontId="3" fillId="0" borderId="0" xfId="20" applyFont="1" applyFill="1" applyAlignment="1" applyProtection="1">
      <alignment horizontal="center"/>
      <protection/>
    </xf>
    <xf numFmtId="0" fontId="7" fillId="0" borderId="17" xfId="20" applyFont="1" applyFill="1" applyBorder="1" applyAlignment="1" applyProtection="1">
      <alignment horizontal="left" vertical="center" indent="1"/>
      <protection/>
    </xf>
    <xf numFmtId="0" fontId="7" fillId="0" borderId="18" xfId="20" applyFont="1" applyFill="1" applyBorder="1" applyAlignment="1" applyProtection="1">
      <alignment horizontal="left" vertical="center" indent="1"/>
      <protection/>
    </xf>
    <xf numFmtId="0" fontId="7" fillId="0" borderId="19" xfId="20" applyFont="1" applyFill="1" applyBorder="1" applyAlignment="1" applyProtection="1">
      <alignment horizontal="left" vertical="center" indent="1"/>
      <protection/>
    </xf>
    <xf numFmtId="0" fontId="7" fillId="0" borderId="20" xfId="20" applyFont="1" applyFill="1" applyBorder="1" applyAlignment="1" applyProtection="1">
      <alignment horizontal="left" vertical="center" indent="1"/>
      <protection/>
    </xf>
    <xf numFmtId="0" fontId="7" fillId="0" borderId="21" xfId="20" applyFont="1" applyFill="1" applyBorder="1" applyAlignment="1" applyProtection="1">
      <alignment horizontal="left" vertical="center" indent="1"/>
      <protection/>
    </xf>
    <xf numFmtId="0" fontId="7" fillId="0" borderId="22" xfId="2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SEGEDLETEK" xfId="20"/>
    <cellStyle name="Ezres 2" xfId="21"/>
    <cellStyle name="Hiperhivatkozás" xfId="22"/>
    <cellStyle name="Már látott hiperhivatkozás" xfId="23"/>
    <cellStyle name="Normá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workbookViewId="0" topLeftCell="B1">
      <selection activeCell="Q6" sqref="Q6"/>
    </sheetView>
  </sheetViews>
  <sheetFormatPr defaultColWidth="9.140625" defaultRowHeight="15"/>
  <cols>
    <col min="1" max="1" width="5.421875" style="2" customWidth="1"/>
    <col min="2" max="2" width="26.7109375" style="1" customWidth="1"/>
    <col min="3" max="4" width="7.7109375" style="1" customWidth="1"/>
    <col min="5" max="5" width="8.140625" style="1" customWidth="1"/>
    <col min="6" max="6" width="7.57421875" style="1" customWidth="1"/>
    <col min="7" max="7" width="7.421875" style="1" customWidth="1"/>
    <col min="8" max="8" width="7.57421875" style="1" customWidth="1"/>
    <col min="9" max="9" width="7.00390625" style="1" customWidth="1"/>
    <col min="10" max="14" width="8.140625" style="1" customWidth="1"/>
    <col min="15" max="15" width="10.8515625" style="2" customWidth="1"/>
    <col min="16" max="16384" width="9.140625" style="1" customWidth="1"/>
  </cols>
  <sheetData>
    <row r="1" spans="1:15" ht="31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5:16" ht="12" customHeight="1" thickBot="1">
      <c r="O2" s="3" t="s">
        <v>0</v>
      </c>
      <c r="P2" s="3"/>
    </row>
    <row r="3" spans="1:15" s="2" customFormat="1" ht="29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5" s="2" customFormat="1" ht="29.25" customHeight="1" thickBot="1">
      <c r="A4" s="7" t="s">
        <v>16</v>
      </c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10" t="s">
        <v>30</v>
      </c>
    </row>
    <row r="5" spans="1:15" s="12" customFormat="1" ht="15" customHeight="1" thickBot="1">
      <c r="A5" s="11" t="s">
        <v>31</v>
      </c>
      <c r="B5" s="41" t="s">
        <v>32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12" customFormat="1" ht="22.5">
      <c r="A6" s="13" t="s">
        <v>33</v>
      </c>
      <c r="B6" s="14" t="s">
        <v>34</v>
      </c>
      <c r="C6" s="15">
        <f>45455/12</f>
        <v>3787.9166666666665</v>
      </c>
      <c r="D6" s="15">
        <f aca="true" t="shared" si="0" ref="D6:N6">45455/12</f>
        <v>3787.9166666666665</v>
      </c>
      <c r="E6" s="15">
        <f t="shared" si="0"/>
        <v>3787.9166666666665</v>
      </c>
      <c r="F6" s="15">
        <f t="shared" si="0"/>
        <v>3787.9166666666665</v>
      </c>
      <c r="G6" s="15">
        <f t="shared" si="0"/>
        <v>3787.9166666666665</v>
      </c>
      <c r="H6" s="15">
        <f t="shared" si="0"/>
        <v>3787.9166666666665</v>
      </c>
      <c r="I6" s="15">
        <f t="shared" si="0"/>
        <v>3787.9166666666665</v>
      </c>
      <c r="J6" s="15">
        <f t="shared" si="0"/>
        <v>3787.9166666666665</v>
      </c>
      <c r="K6" s="15">
        <f t="shared" si="0"/>
        <v>3787.9166666666665</v>
      </c>
      <c r="L6" s="15">
        <f t="shared" si="0"/>
        <v>3787.9166666666665</v>
      </c>
      <c r="M6" s="15">
        <f t="shared" si="0"/>
        <v>3787.9166666666665</v>
      </c>
      <c r="N6" s="15">
        <f t="shared" si="0"/>
        <v>3787.9166666666665</v>
      </c>
      <c r="O6" s="16">
        <f>SUM(C6:N6)</f>
        <v>45454.99999999999</v>
      </c>
    </row>
    <row r="7" spans="1:15" s="21" customFormat="1" ht="22.5">
      <c r="A7" s="17" t="s">
        <v>35</v>
      </c>
      <c r="B7" s="18" t="s">
        <v>36</v>
      </c>
      <c r="C7" s="19">
        <f>11635/12</f>
        <v>969.5833333333334</v>
      </c>
      <c r="D7" s="19">
        <f aca="true" t="shared" si="1" ref="D7:N7">11635/12</f>
        <v>969.5833333333334</v>
      </c>
      <c r="E7" s="19">
        <f t="shared" si="1"/>
        <v>969.5833333333334</v>
      </c>
      <c r="F7" s="19">
        <f t="shared" si="1"/>
        <v>969.5833333333334</v>
      </c>
      <c r="G7" s="19">
        <f t="shared" si="1"/>
        <v>969.5833333333334</v>
      </c>
      <c r="H7" s="19">
        <f t="shared" si="1"/>
        <v>969.5833333333334</v>
      </c>
      <c r="I7" s="19">
        <f t="shared" si="1"/>
        <v>969.5833333333334</v>
      </c>
      <c r="J7" s="19">
        <f t="shared" si="1"/>
        <v>969.5833333333334</v>
      </c>
      <c r="K7" s="19">
        <f t="shared" si="1"/>
        <v>969.5833333333334</v>
      </c>
      <c r="L7" s="19">
        <f t="shared" si="1"/>
        <v>969.5833333333334</v>
      </c>
      <c r="M7" s="19">
        <f t="shared" si="1"/>
        <v>969.5833333333334</v>
      </c>
      <c r="N7" s="19">
        <f t="shared" si="1"/>
        <v>969.5833333333334</v>
      </c>
      <c r="O7" s="20">
        <f aca="true" t="shared" si="2" ref="O7:O26">SUM(C7:N7)</f>
        <v>11635.000000000002</v>
      </c>
    </row>
    <row r="8" spans="1:15" s="21" customFormat="1" ht="22.5">
      <c r="A8" s="17" t="s">
        <v>37</v>
      </c>
      <c r="B8" s="22" t="s">
        <v>38</v>
      </c>
      <c r="C8" s="23"/>
      <c r="D8" s="19"/>
      <c r="E8" s="19">
        <v>0</v>
      </c>
      <c r="F8" s="19"/>
      <c r="G8" s="19"/>
      <c r="H8" s="19"/>
      <c r="I8" s="23"/>
      <c r="J8" s="23"/>
      <c r="K8" s="23"/>
      <c r="L8" s="23"/>
      <c r="M8" s="23"/>
      <c r="N8" s="23"/>
      <c r="O8" s="24">
        <f t="shared" si="2"/>
        <v>0</v>
      </c>
    </row>
    <row r="9" spans="1:15" s="21" customFormat="1" ht="14.1" customHeight="1">
      <c r="A9" s="17" t="s">
        <v>39</v>
      </c>
      <c r="B9" s="25" t="s">
        <v>40</v>
      </c>
      <c r="C9" s="19">
        <f>(8700-4000)/10</f>
        <v>470</v>
      </c>
      <c r="D9" s="19">
        <v>470</v>
      </c>
      <c r="E9" s="19">
        <v>2500</v>
      </c>
      <c r="F9" s="19">
        <f>(8700-4000)/10</f>
        <v>470</v>
      </c>
      <c r="G9" s="19">
        <f>(8700-4000)/10</f>
        <v>470</v>
      </c>
      <c r="H9" s="19">
        <f>(8700-4000)/10</f>
        <v>470</v>
      </c>
      <c r="I9" s="19">
        <f>(8700-4000)/10</f>
        <v>470</v>
      </c>
      <c r="J9" s="19">
        <f>(8700-4000)/10</f>
        <v>470</v>
      </c>
      <c r="K9" s="19">
        <v>2500</v>
      </c>
      <c r="L9" s="19">
        <f>(8700-4000)/10</f>
        <v>470</v>
      </c>
      <c r="M9" s="19">
        <f>(8700-4000)/10</f>
        <v>470</v>
      </c>
      <c r="N9" s="19">
        <f>(8700-4000)/10</f>
        <v>470</v>
      </c>
      <c r="O9" s="20">
        <f t="shared" si="2"/>
        <v>9700</v>
      </c>
    </row>
    <row r="10" spans="1:15" s="21" customFormat="1" ht="14.1" customHeight="1">
      <c r="A10" s="17" t="s">
        <v>41</v>
      </c>
      <c r="B10" s="25" t="s">
        <v>42</v>
      </c>
      <c r="C10" s="19">
        <f>10397/12</f>
        <v>866.4166666666666</v>
      </c>
      <c r="D10" s="19">
        <f aca="true" t="shared" si="3" ref="D10:N10">10397/12</f>
        <v>866.4166666666666</v>
      </c>
      <c r="E10" s="19">
        <f t="shared" si="3"/>
        <v>866.4166666666666</v>
      </c>
      <c r="F10" s="19">
        <f t="shared" si="3"/>
        <v>866.4166666666666</v>
      </c>
      <c r="G10" s="19">
        <f t="shared" si="3"/>
        <v>866.4166666666666</v>
      </c>
      <c r="H10" s="19">
        <f t="shared" si="3"/>
        <v>866.4166666666666</v>
      </c>
      <c r="I10" s="19">
        <f t="shared" si="3"/>
        <v>866.4166666666666</v>
      </c>
      <c r="J10" s="19">
        <f t="shared" si="3"/>
        <v>866.4166666666666</v>
      </c>
      <c r="K10" s="19">
        <f t="shared" si="3"/>
        <v>866.4166666666666</v>
      </c>
      <c r="L10" s="19">
        <f t="shared" si="3"/>
        <v>866.4166666666666</v>
      </c>
      <c r="M10" s="19">
        <f t="shared" si="3"/>
        <v>866.4166666666666</v>
      </c>
      <c r="N10" s="19">
        <f t="shared" si="3"/>
        <v>866.4166666666666</v>
      </c>
      <c r="O10" s="20">
        <f t="shared" si="2"/>
        <v>10397</v>
      </c>
    </row>
    <row r="11" spans="1:15" s="21" customFormat="1" ht="14.1" customHeight="1">
      <c r="A11" s="17" t="s">
        <v>43</v>
      </c>
      <c r="B11" s="25" t="s">
        <v>44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>
        <f t="shared" si="2"/>
        <v>0</v>
      </c>
    </row>
    <row r="12" spans="1:15" s="21" customFormat="1" ht="14.1" customHeight="1">
      <c r="A12" s="17" t="s">
        <v>45</v>
      </c>
      <c r="B12" s="25" t="s">
        <v>46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f t="shared" si="2"/>
        <v>0</v>
      </c>
    </row>
    <row r="13" spans="1:15" s="21" customFormat="1" ht="23.25" thickBot="1">
      <c r="A13" s="17" t="s">
        <v>47</v>
      </c>
      <c r="B13" s="18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 t="shared" si="2"/>
        <v>0</v>
      </c>
    </row>
    <row r="14" spans="1:15" s="21" customFormat="1" ht="14.1" customHeight="1" thickBot="1">
      <c r="A14" s="17" t="s">
        <v>49</v>
      </c>
      <c r="B14" s="25" t="s">
        <v>50</v>
      </c>
      <c r="C14" s="26">
        <v>2996</v>
      </c>
      <c r="D14" s="26">
        <v>2996</v>
      </c>
      <c r="E14" s="26">
        <v>5966</v>
      </c>
      <c r="F14" s="26">
        <v>2996</v>
      </c>
      <c r="G14" s="26">
        <v>2996</v>
      </c>
      <c r="H14" s="26">
        <v>4996</v>
      </c>
      <c r="I14" s="26">
        <v>2996</v>
      </c>
      <c r="J14" s="26">
        <v>3386</v>
      </c>
      <c r="K14" s="26">
        <v>3966</v>
      </c>
      <c r="L14" s="26">
        <v>2996</v>
      </c>
      <c r="M14" s="26">
        <v>8419</v>
      </c>
      <c r="N14" s="26">
        <v>2996</v>
      </c>
      <c r="O14" s="20">
        <f>SUM(C14:N14)+3</f>
        <v>47708</v>
      </c>
    </row>
    <row r="15" spans="1:15" s="12" customFormat="1" ht="15.95" customHeight="1" thickBot="1">
      <c r="A15" s="11" t="s">
        <v>51</v>
      </c>
      <c r="B15" s="27" t="s">
        <v>52</v>
      </c>
      <c r="C15" s="28">
        <f>SUM(C6:C14)</f>
        <v>9089.916666666668</v>
      </c>
      <c r="D15" s="28">
        <f aca="true" t="shared" si="4" ref="D15:M15">SUM(D6:D14)</f>
        <v>9089.916666666668</v>
      </c>
      <c r="E15" s="28">
        <f t="shared" si="4"/>
        <v>14089.916666666668</v>
      </c>
      <c r="F15" s="28">
        <f t="shared" si="4"/>
        <v>9089.916666666668</v>
      </c>
      <c r="G15" s="28">
        <f t="shared" si="4"/>
        <v>9089.916666666668</v>
      </c>
      <c r="H15" s="28">
        <f t="shared" si="4"/>
        <v>11089.916666666668</v>
      </c>
      <c r="I15" s="28">
        <f t="shared" si="4"/>
        <v>9089.916666666668</v>
      </c>
      <c r="J15" s="28">
        <f t="shared" si="4"/>
        <v>9479.916666666668</v>
      </c>
      <c r="K15" s="28">
        <f t="shared" si="4"/>
        <v>12089.916666666668</v>
      </c>
      <c r="L15" s="28">
        <f>SUM(L6:L14)</f>
        <v>9089.916666666668</v>
      </c>
      <c r="M15" s="28">
        <f t="shared" si="4"/>
        <v>14512.916666666668</v>
      </c>
      <c r="N15" s="28">
        <f>SUM(N6:N14)</f>
        <v>9089.916666666668</v>
      </c>
      <c r="O15" s="29">
        <f>SUM(C15:N15)+3</f>
        <v>124895.00000000004</v>
      </c>
    </row>
    <row r="16" spans="1:15" s="12" customFormat="1" ht="15" customHeight="1" thickBot="1">
      <c r="A16" s="11" t="s">
        <v>53</v>
      </c>
      <c r="B16" s="44" t="s">
        <v>54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s="21" customFormat="1" ht="14.1" customHeight="1">
      <c r="A17" s="30" t="s">
        <v>55</v>
      </c>
      <c r="B17" s="31" t="s">
        <v>56</v>
      </c>
      <c r="C17" s="23">
        <f>36850/12</f>
        <v>3070.8333333333335</v>
      </c>
      <c r="D17" s="23">
        <f aca="true" t="shared" si="5" ref="D17:N17">36850/12</f>
        <v>3070.8333333333335</v>
      </c>
      <c r="E17" s="23">
        <f t="shared" si="5"/>
        <v>3070.8333333333335</v>
      </c>
      <c r="F17" s="23">
        <f t="shared" si="5"/>
        <v>3070.8333333333335</v>
      </c>
      <c r="G17" s="23">
        <f t="shared" si="5"/>
        <v>3070.8333333333335</v>
      </c>
      <c r="H17" s="23">
        <f t="shared" si="5"/>
        <v>3070.8333333333335</v>
      </c>
      <c r="I17" s="23">
        <f t="shared" si="5"/>
        <v>3070.8333333333335</v>
      </c>
      <c r="J17" s="23">
        <f t="shared" si="5"/>
        <v>3070.8333333333335</v>
      </c>
      <c r="K17" s="23">
        <f t="shared" si="5"/>
        <v>3070.8333333333335</v>
      </c>
      <c r="L17" s="23">
        <f t="shared" si="5"/>
        <v>3070.8333333333335</v>
      </c>
      <c r="M17" s="23">
        <f t="shared" si="5"/>
        <v>3070.8333333333335</v>
      </c>
      <c r="N17" s="23">
        <f t="shared" si="5"/>
        <v>3070.8333333333335</v>
      </c>
      <c r="O17" s="24">
        <f t="shared" si="2"/>
        <v>36850</v>
      </c>
    </row>
    <row r="18" spans="1:15" s="21" customFormat="1" ht="27" customHeight="1">
      <c r="A18" s="17" t="s">
        <v>57</v>
      </c>
      <c r="B18" s="18" t="s">
        <v>58</v>
      </c>
      <c r="C18" s="19">
        <f>7531/12</f>
        <v>627.5833333333334</v>
      </c>
      <c r="D18" s="19">
        <f aca="true" t="shared" si="6" ref="D18:N18">7531/12</f>
        <v>627.5833333333334</v>
      </c>
      <c r="E18" s="19">
        <f t="shared" si="6"/>
        <v>627.5833333333334</v>
      </c>
      <c r="F18" s="19">
        <f t="shared" si="6"/>
        <v>627.5833333333334</v>
      </c>
      <c r="G18" s="19">
        <f t="shared" si="6"/>
        <v>627.5833333333334</v>
      </c>
      <c r="H18" s="19">
        <f t="shared" si="6"/>
        <v>627.5833333333334</v>
      </c>
      <c r="I18" s="19">
        <f t="shared" si="6"/>
        <v>627.5833333333334</v>
      </c>
      <c r="J18" s="19">
        <f t="shared" si="6"/>
        <v>627.5833333333334</v>
      </c>
      <c r="K18" s="19">
        <f t="shared" si="6"/>
        <v>627.5833333333334</v>
      </c>
      <c r="L18" s="19">
        <f t="shared" si="6"/>
        <v>627.5833333333334</v>
      </c>
      <c r="M18" s="19">
        <f t="shared" si="6"/>
        <v>627.5833333333334</v>
      </c>
      <c r="N18" s="19">
        <f t="shared" si="6"/>
        <v>627.5833333333334</v>
      </c>
      <c r="O18" s="20">
        <f t="shared" si="2"/>
        <v>7530.999999999999</v>
      </c>
    </row>
    <row r="19" spans="1:15" s="21" customFormat="1" ht="14.1" customHeight="1">
      <c r="A19" s="17" t="s">
        <v>59</v>
      </c>
      <c r="B19" s="25" t="s">
        <v>60</v>
      </c>
      <c r="C19" s="19">
        <f>31861/12</f>
        <v>2655.0833333333335</v>
      </c>
      <c r="D19" s="19">
        <f aca="true" t="shared" si="7" ref="D19:N19">31861/12</f>
        <v>2655.0833333333335</v>
      </c>
      <c r="E19" s="19">
        <f t="shared" si="7"/>
        <v>2655.0833333333335</v>
      </c>
      <c r="F19" s="19">
        <f t="shared" si="7"/>
        <v>2655.0833333333335</v>
      </c>
      <c r="G19" s="19">
        <f t="shared" si="7"/>
        <v>2655.0833333333335</v>
      </c>
      <c r="H19" s="19">
        <f t="shared" si="7"/>
        <v>2655.0833333333335</v>
      </c>
      <c r="I19" s="19">
        <f t="shared" si="7"/>
        <v>2655.0833333333335</v>
      </c>
      <c r="J19" s="19">
        <f t="shared" si="7"/>
        <v>2655.0833333333335</v>
      </c>
      <c r="K19" s="19">
        <f t="shared" si="7"/>
        <v>2655.0833333333335</v>
      </c>
      <c r="L19" s="19">
        <f t="shared" si="7"/>
        <v>2655.0833333333335</v>
      </c>
      <c r="M19" s="19">
        <f t="shared" si="7"/>
        <v>2655.0833333333335</v>
      </c>
      <c r="N19" s="19">
        <f t="shared" si="7"/>
        <v>2655.0833333333335</v>
      </c>
      <c r="O19" s="20">
        <f t="shared" si="2"/>
        <v>31860.999999999996</v>
      </c>
    </row>
    <row r="20" spans="1:15" s="21" customFormat="1" ht="14.1" customHeight="1">
      <c r="A20" s="17" t="s">
        <v>61</v>
      </c>
      <c r="B20" s="25" t="s">
        <v>62</v>
      </c>
      <c r="C20" s="19">
        <v>70</v>
      </c>
      <c r="D20" s="19">
        <v>70</v>
      </c>
      <c r="E20" s="19">
        <v>70</v>
      </c>
      <c r="F20" s="19">
        <v>70</v>
      </c>
      <c r="G20" s="19">
        <v>70</v>
      </c>
      <c r="H20" s="19">
        <v>70</v>
      </c>
      <c r="I20" s="19">
        <v>70</v>
      </c>
      <c r="J20" s="19">
        <f>1315/12+350</f>
        <v>459.5833333333333</v>
      </c>
      <c r="K20" s="19">
        <v>70</v>
      </c>
      <c r="L20" s="19">
        <v>70</v>
      </c>
      <c r="M20" s="19">
        <v>455</v>
      </c>
      <c r="N20" s="19">
        <v>70</v>
      </c>
      <c r="O20" s="20">
        <f t="shared" si="2"/>
        <v>1614.5833333333333</v>
      </c>
    </row>
    <row r="21" spans="1:15" s="21" customFormat="1" ht="14.1" customHeight="1">
      <c r="A21" s="17" t="s">
        <v>63</v>
      </c>
      <c r="B21" s="25" t="s">
        <v>64</v>
      </c>
      <c r="C21" s="19">
        <f>6619/12</f>
        <v>551.5833333333334</v>
      </c>
      <c r="D21" s="19">
        <f aca="true" t="shared" si="8" ref="D21:N21">6619/12</f>
        <v>551.5833333333334</v>
      </c>
      <c r="E21" s="19">
        <f t="shared" si="8"/>
        <v>551.5833333333334</v>
      </c>
      <c r="F21" s="19">
        <f t="shared" si="8"/>
        <v>551.5833333333334</v>
      </c>
      <c r="G21" s="19">
        <f t="shared" si="8"/>
        <v>551.5833333333334</v>
      </c>
      <c r="H21" s="19">
        <f t="shared" si="8"/>
        <v>551.5833333333334</v>
      </c>
      <c r="I21" s="19">
        <f t="shared" si="8"/>
        <v>551.5833333333334</v>
      </c>
      <c r="J21" s="19">
        <f t="shared" si="8"/>
        <v>551.5833333333334</v>
      </c>
      <c r="K21" s="19">
        <f t="shared" si="8"/>
        <v>551.5833333333334</v>
      </c>
      <c r="L21" s="19">
        <f t="shared" si="8"/>
        <v>551.5833333333334</v>
      </c>
      <c r="M21" s="19">
        <f t="shared" si="8"/>
        <v>551.5833333333334</v>
      </c>
      <c r="N21" s="19">
        <f t="shared" si="8"/>
        <v>551.5833333333334</v>
      </c>
      <c r="O21" s="20">
        <f t="shared" si="2"/>
        <v>6618.999999999999</v>
      </c>
    </row>
    <row r="22" spans="1:15" s="21" customFormat="1" ht="14.1" customHeight="1">
      <c r="A22" s="17" t="s">
        <v>65</v>
      </c>
      <c r="B22" s="25" t="s">
        <v>66</v>
      </c>
      <c r="C22" s="19"/>
      <c r="D22" s="19"/>
      <c r="E22" s="19">
        <v>5000</v>
      </c>
      <c r="F22" s="19"/>
      <c r="G22" s="19"/>
      <c r="H22" s="19">
        <v>2000</v>
      </c>
      <c r="I22" s="19"/>
      <c r="J22" s="19"/>
      <c r="K22" s="19">
        <v>3000</v>
      </c>
      <c r="L22" s="19">
        <v>0</v>
      </c>
      <c r="M22" s="19">
        <v>5038</v>
      </c>
      <c r="N22" s="19">
        <v>0</v>
      </c>
      <c r="O22" s="20">
        <f t="shared" si="2"/>
        <v>15038</v>
      </c>
    </row>
    <row r="23" spans="1:15" s="21" customFormat="1" ht="15">
      <c r="A23" s="17" t="s">
        <v>67</v>
      </c>
      <c r="B23" s="18" t="s">
        <v>68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f t="shared" si="2"/>
        <v>0</v>
      </c>
    </row>
    <row r="24" spans="1:15" s="21" customFormat="1" ht="14.1" customHeight="1">
      <c r="A24" s="17" t="s">
        <v>69</v>
      </c>
      <c r="B24" s="25" t="s">
        <v>70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f t="shared" si="2"/>
        <v>0</v>
      </c>
    </row>
    <row r="25" spans="1:15" s="21" customFormat="1" ht="14.1" customHeight="1" thickBot="1">
      <c r="A25" s="17" t="s">
        <v>71</v>
      </c>
      <c r="B25" s="25" t="s">
        <v>72</v>
      </c>
      <c r="C25" s="19">
        <f>25381/12</f>
        <v>2115.0833333333335</v>
      </c>
      <c r="D25" s="19">
        <f aca="true" t="shared" si="9" ref="D25:N25">25381/12</f>
        <v>2115.0833333333335</v>
      </c>
      <c r="E25" s="19">
        <f t="shared" si="9"/>
        <v>2115.0833333333335</v>
      </c>
      <c r="F25" s="19">
        <f t="shared" si="9"/>
        <v>2115.0833333333335</v>
      </c>
      <c r="G25" s="19">
        <f t="shared" si="9"/>
        <v>2115.0833333333335</v>
      </c>
      <c r="H25" s="19">
        <f t="shared" si="9"/>
        <v>2115.0833333333335</v>
      </c>
      <c r="I25" s="19">
        <f t="shared" si="9"/>
        <v>2115.0833333333335</v>
      </c>
      <c r="J25" s="19">
        <f t="shared" si="9"/>
        <v>2115.0833333333335</v>
      </c>
      <c r="K25" s="19">
        <f t="shared" si="9"/>
        <v>2115.0833333333335</v>
      </c>
      <c r="L25" s="19">
        <f t="shared" si="9"/>
        <v>2115.0833333333335</v>
      </c>
      <c r="M25" s="19">
        <f t="shared" si="9"/>
        <v>2115.0833333333335</v>
      </c>
      <c r="N25" s="19">
        <f t="shared" si="9"/>
        <v>2115.0833333333335</v>
      </c>
      <c r="O25" s="20">
        <f t="shared" si="2"/>
        <v>25380.999999999996</v>
      </c>
    </row>
    <row r="26" spans="1:15" s="12" customFormat="1" ht="15.95" customHeight="1" thickBot="1">
      <c r="A26" s="32" t="s">
        <v>73</v>
      </c>
      <c r="B26" s="27" t="s">
        <v>74</v>
      </c>
      <c r="C26" s="28">
        <f aca="true" t="shared" si="10" ref="C26:N26">SUM(C17:C25)</f>
        <v>9090.166666666666</v>
      </c>
      <c r="D26" s="28">
        <f t="shared" si="10"/>
        <v>9090.166666666666</v>
      </c>
      <c r="E26" s="28">
        <f t="shared" si="10"/>
        <v>14090.166666666666</v>
      </c>
      <c r="F26" s="28">
        <f t="shared" si="10"/>
        <v>9090.166666666666</v>
      </c>
      <c r="G26" s="28">
        <f t="shared" si="10"/>
        <v>9090.166666666666</v>
      </c>
      <c r="H26" s="28">
        <f t="shared" si="10"/>
        <v>11090.166666666666</v>
      </c>
      <c r="I26" s="28">
        <f t="shared" si="10"/>
        <v>9090.166666666666</v>
      </c>
      <c r="J26" s="28">
        <f t="shared" si="10"/>
        <v>9479.75</v>
      </c>
      <c r="K26" s="28">
        <f t="shared" si="10"/>
        <v>12090.166666666666</v>
      </c>
      <c r="L26" s="28">
        <f t="shared" si="10"/>
        <v>9090.166666666666</v>
      </c>
      <c r="M26" s="28">
        <f t="shared" si="10"/>
        <v>14513.166666666666</v>
      </c>
      <c r="N26" s="28">
        <f t="shared" si="10"/>
        <v>9090.166666666666</v>
      </c>
      <c r="O26" s="29">
        <f t="shared" si="2"/>
        <v>124894.58333333334</v>
      </c>
    </row>
    <row r="27" spans="1:15" ht="16.5" thickBot="1">
      <c r="A27" s="32" t="s">
        <v>75</v>
      </c>
      <c r="B27" s="33" t="s">
        <v>76</v>
      </c>
      <c r="C27" s="34">
        <f>C15-C26</f>
        <v>-0.249999999998181</v>
      </c>
      <c r="D27" s="34">
        <f aca="true" t="shared" si="11" ref="D27:N27">D15-D26</f>
        <v>-0.249999999998181</v>
      </c>
      <c r="E27" s="34">
        <f t="shared" si="11"/>
        <v>-0.249999999998181</v>
      </c>
      <c r="F27" s="34">
        <f t="shared" si="11"/>
        <v>-0.249999999998181</v>
      </c>
      <c r="G27" s="34">
        <f t="shared" si="11"/>
        <v>-0.249999999998181</v>
      </c>
      <c r="H27" s="34">
        <f t="shared" si="11"/>
        <v>-0.249999999998181</v>
      </c>
      <c r="I27" s="34">
        <f t="shared" si="11"/>
        <v>-0.249999999998181</v>
      </c>
      <c r="J27" s="34">
        <f t="shared" si="11"/>
        <v>0.16666666666787933</v>
      </c>
      <c r="K27" s="34">
        <f t="shared" si="11"/>
        <v>-0.249999999998181</v>
      </c>
      <c r="L27" s="34">
        <f t="shared" si="11"/>
        <v>-0.249999999998181</v>
      </c>
      <c r="M27" s="34">
        <f t="shared" si="11"/>
        <v>-0.249999999998181</v>
      </c>
      <c r="N27" s="34">
        <f t="shared" si="11"/>
        <v>-0.249999999998181</v>
      </c>
      <c r="O27" s="35"/>
    </row>
    <row r="28" ht="15">
      <c r="A28" s="36"/>
    </row>
    <row r="29" spans="2:15" ht="15">
      <c r="B29" s="37"/>
      <c r="C29" s="38"/>
      <c r="D29" s="38"/>
      <c r="O29" s="1"/>
    </row>
    <row r="30" ht="15">
      <c r="O30" s="1"/>
    </row>
    <row r="31" ht="15">
      <c r="O31" s="1"/>
    </row>
    <row r="32" ht="15">
      <c r="O32" s="1"/>
    </row>
    <row r="33" ht="15">
      <c r="O33" s="1"/>
    </row>
    <row r="34" ht="15"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  <row r="41" ht="15">
      <c r="O41" s="1"/>
    </row>
    <row r="42" ht="15">
      <c r="O42" s="1"/>
    </row>
    <row r="43" ht="15">
      <c r="O43" s="1"/>
    </row>
    <row r="44" ht="15">
      <c r="O44" s="1"/>
    </row>
    <row r="45" ht="15">
      <c r="O45" s="1"/>
    </row>
    <row r="46" ht="15"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  <row r="53" ht="15">
      <c r="O53" s="1"/>
    </row>
    <row r="54" ht="15">
      <c r="O54" s="1"/>
    </row>
    <row r="55" ht="15">
      <c r="O55" s="1"/>
    </row>
    <row r="56" ht="15">
      <c r="O56" s="1"/>
    </row>
    <row r="57" ht="15">
      <c r="O57" s="1"/>
    </row>
    <row r="58" ht="15">
      <c r="O58" s="1"/>
    </row>
    <row r="59" ht="15">
      <c r="O59" s="1"/>
    </row>
    <row r="60" ht="15">
      <c r="O60" s="1"/>
    </row>
    <row r="61" ht="15">
      <c r="O61" s="1"/>
    </row>
    <row r="62" ht="15">
      <c r="O62" s="1"/>
    </row>
    <row r="63" ht="15">
      <c r="O63" s="1"/>
    </row>
    <row r="64" ht="15">
      <c r="O64" s="1"/>
    </row>
    <row r="65" ht="15">
      <c r="O65" s="1"/>
    </row>
    <row r="66" ht="15">
      <c r="O66" s="1"/>
    </row>
    <row r="67" ht="15">
      <c r="O67" s="1"/>
    </row>
    <row r="68" ht="15">
      <c r="O68" s="1"/>
    </row>
    <row r="69" ht="15">
      <c r="O69" s="1"/>
    </row>
    <row r="70" ht="15">
      <c r="O70" s="1"/>
    </row>
    <row r="71" ht="15">
      <c r="O71" s="1"/>
    </row>
    <row r="72" ht="15">
      <c r="O72" s="1"/>
    </row>
    <row r="73" ht="15">
      <c r="O73" s="1"/>
    </row>
    <row r="74" ht="15">
      <c r="O74" s="1"/>
    </row>
    <row r="75" ht="15">
      <c r="O75" s="1"/>
    </row>
    <row r="76" ht="15">
      <c r="O76" s="1"/>
    </row>
    <row r="77" ht="15">
      <c r="O77" s="1"/>
    </row>
    <row r="78" ht="15">
      <c r="O78" s="1"/>
    </row>
    <row r="79" ht="15">
      <c r="O79" s="1"/>
    </row>
    <row r="80" ht="15">
      <c r="O80" s="1"/>
    </row>
    <row r="81" ht="15">
      <c r="O81" s="1"/>
    </row>
    <row r="82" ht="15">
      <c r="O82" s="1"/>
    </row>
  </sheetData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2017. évi előirányzat-felhasználási terve&amp;R&amp;"-,Dőlt"&amp;8 10.melléklet a 3/2017.(II. 24.)Önkormányzati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2017-02-23T08:18:47Z</dcterms:created>
  <dcterms:modified xsi:type="dcterms:W3CDTF">2017-02-27T09:01:13Z</dcterms:modified>
  <cp:category/>
  <cp:version/>
  <cp:contentType/>
  <cp:contentStatus/>
</cp:coreProperties>
</file>