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mell" sheetId="1" r:id="rId1"/>
  </sheets>
  <calcPr calcId="145621"/>
</workbook>
</file>

<file path=xl/calcChain.xml><?xml version="1.0" encoding="utf-8"?>
<calcChain xmlns="http://schemas.openxmlformats.org/spreadsheetml/2006/main">
  <c r="E146" i="1" l="1"/>
  <c r="G145" i="1"/>
  <c r="C145" i="1"/>
  <c r="G144" i="1"/>
  <c r="C144" i="1"/>
  <c r="G143" i="1"/>
  <c r="C143" i="1"/>
  <c r="G142" i="1"/>
  <c r="C142" i="1"/>
  <c r="G140" i="1"/>
  <c r="C140" i="1"/>
  <c r="G139" i="1"/>
  <c r="C139" i="1"/>
  <c r="C136" i="1" s="1"/>
  <c r="C146" i="1" s="1"/>
  <c r="C138" i="1"/>
  <c r="J136" i="1"/>
  <c r="I136" i="1"/>
  <c r="I146" i="1" s="1"/>
  <c r="H136" i="1"/>
  <c r="H146" i="1" s="1"/>
  <c r="G136" i="1"/>
  <c r="F136" i="1"/>
  <c r="E136" i="1"/>
  <c r="D136" i="1"/>
  <c r="D146" i="1" s="1"/>
  <c r="G135" i="1"/>
  <c r="C135" i="1"/>
  <c r="G134" i="1"/>
  <c r="C134" i="1"/>
  <c r="G133" i="1"/>
  <c r="C133" i="1"/>
  <c r="G132" i="1"/>
  <c r="C132" i="1"/>
  <c r="G131" i="1"/>
  <c r="C131" i="1"/>
  <c r="G130" i="1"/>
  <c r="C130" i="1"/>
  <c r="G129" i="1"/>
  <c r="G127" i="1" s="1"/>
  <c r="C129" i="1"/>
  <c r="C128" i="1"/>
  <c r="C127" i="1"/>
  <c r="G125" i="1"/>
  <c r="C125" i="1"/>
  <c r="C123" i="1" s="1"/>
  <c r="C124" i="1"/>
  <c r="J123" i="1"/>
  <c r="J126" i="1" s="1"/>
  <c r="J147" i="1" s="1"/>
  <c r="I123" i="1"/>
  <c r="H123" i="1"/>
  <c r="G123" i="1"/>
  <c r="F123" i="1"/>
  <c r="F126" i="1" s="1"/>
  <c r="F147" i="1" s="1"/>
  <c r="E123" i="1"/>
  <c r="D123" i="1"/>
  <c r="G122" i="1"/>
  <c r="C122" i="1"/>
  <c r="G121" i="1"/>
  <c r="C121" i="1"/>
  <c r="G120" i="1"/>
  <c r="C120" i="1"/>
  <c r="G119" i="1"/>
  <c r="C119" i="1"/>
  <c r="C118" i="1"/>
  <c r="G117" i="1"/>
  <c r="C117" i="1"/>
  <c r="G116" i="1"/>
  <c r="C116" i="1"/>
  <c r="G115" i="1"/>
  <c r="C115" i="1"/>
  <c r="G113" i="1"/>
  <c r="C113" i="1"/>
  <c r="J112" i="1"/>
  <c r="H112" i="1"/>
  <c r="F112" i="1"/>
  <c r="D112" i="1"/>
  <c r="C112" i="1" s="1"/>
  <c r="C109" i="1" s="1"/>
  <c r="C111" i="1"/>
  <c r="J110" i="1"/>
  <c r="H110" i="1"/>
  <c r="F110" i="1"/>
  <c r="C110" i="1"/>
  <c r="I109" i="1"/>
  <c r="G109" i="1"/>
  <c r="E109" i="1"/>
  <c r="C108" i="1"/>
  <c r="G107" i="1"/>
  <c r="C107" i="1"/>
  <c r="G106" i="1"/>
  <c r="C106" i="1"/>
  <c r="G105" i="1"/>
  <c r="C105" i="1"/>
  <c r="G104" i="1"/>
  <c r="C104" i="1"/>
  <c r="C103" i="1"/>
  <c r="G102" i="1"/>
  <c r="C102" i="1"/>
  <c r="G101" i="1"/>
  <c r="C101" i="1"/>
  <c r="G100" i="1"/>
  <c r="C100" i="1"/>
  <c r="C99" i="1"/>
  <c r="J98" i="1"/>
  <c r="G98" i="1"/>
  <c r="F98" i="1"/>
  <c r="C98" i="1" s="1"/>
  <c r="C93" i="1" s="1"/>
  <c r="G97" i="1"/>
  <c r="C97" i="1"/>
  <c r="I96" i="1"/>
  <c r="H96" i="1"/>
  <c r="G96" i="1"/>
  <c r="C96" i="1"/>
  <c r="I95" i="1"/>
  <c r="H95" i="1"/>
  <c r="G95" i="1"/>
  <c r="C95" i="1"/>
  <c r="I94" i="1"/>
  <c r="G94" i="1" s="1"/>
  <c r="G93" i="1" s="1"/>
  <c r="G126" i="1" s="1"/>
  <c r="C94" i="1"/>
  <c r="H93" i="1"/>
  <c r="H126" i="1" s="1"/>
  <c r="H147" i="1" s="1"/>
  <c r="E93" i="1"/>
  <c r="E126" i="1" s="1"/>
  <c r="E147" i="1" s="1"/>
  <c r="D93" i="1"/>
  <c r="D126" i="1" s="1"/>
  <c r="D147" i="1" s="1"/>
  <c r="G81" i="1"/>
  <c r="C81" i="1"/>
  <c r="G80" i="1"/>
  <c r="C80" i="1"/>
  <c r="G79" i="1"/>
  <c r="C79" i="1"/>
  <c r="G78" i="1"/>
  <c r="C78" i="1"/>
  <c r="G76" i="1"/>
  <c r="C76" i="1"/>
  <c r="C73" i="1" s="1"/>
  <c r="C75" i="1"/>
  <c r="G74" i="1"/>
  <c r="G73" i="1" s="1"/>
  <c r="C74" i="1"/>
  <c r="J73" i="1"/>
  <c r="I73" i="1"/>
  <c r="H73" i="1"/>
  <c r="F73" i="1"/>
  <c r="E73" i="1"/>
  <c r="D73" i="1"/>
  <c r="G72" i="1"/>
  <c r="C72" i="1"/>
  <c r="I71" i="1"/>
  <c r="G71" i="1" s="1"/>
  <c r="G70" i="1" s="1"/>
  <c r="C71" i="1"/>
  <c r="J70" i="1"/>
  <c r="I70" i="1"/>
  <c r="H70" i="1"/>
  <c r="F70" i="1"/>
  <c r="E70" i="1"/>
  <c r="D70" i="1"/>
  <c r="C70" i="1"/>
  <c r="G69" i="1"/>
  <c r="C69" i="1"/>
  <c r="G68" i="1"/>
  <c r="C68" i="1"/>
  <c r="G67" i="1"/>
  <c r="C67" i="1"/>
  <c r="G66" i="1"/>
  <c r="C66" i="1"/>
  <c r="G64" i="1"/>
  <c r="C64" i="1"/>
  <c r="G63" i="1"/>
  <c r="C63" i="1"/>
  <c r="G62" i="1"/>
  <c r="C62" i="1"/>
  <c r="J61" i="1"/>
  <c r="J83" i="1" s="1"/>
  <c r="I61" i="1"/>
  <c r="I83" i="1" s="1"/>
  <c r="H61" i="1"/>
  <c r="H83" i="1" s="1"/>
  <c r="G61" i="1"/>
  <c r="G83" i="1" s="1"/>
  <c r="F61" i="1"/>
  <c r="F83" i="1" s="1"/>
  <c r="E61" i="1"/>
  <c r="E83" i="1" s="1"/>
  <c r="D61" i="1"/>
  <c r="D83" i="1" s="1"/>
  <c r="C61" i="1"/>
  <c r="C83" i="1" s="1"/>
  <c r="C152" i="1" s="1"/>
  <c r="G59" i="1"/>
  <c r="C59" i="1"/>
  <c r="C58" i="1"/>
  <c r="G57" i="1"/>
  <c r="C57" i="1"/>
  <c r="G56" i="1"/>
  <c r="C56" i="1"/>
  <c r="C54" i="1"/>
  <c r="C53" i="1"/>
  <c r="C52" i="1"/>
  <c r="G51" i="1"/>
  <c r="C51" i="1"/>
  <c r="J50" i="1"/>
  <c r="I50" i="1"/>
  <c r="H50" i="1"/>
  <c r="G50" i="1"/>
  <c r="F50" i="1"/>
  <c r="E50" i="1"/>
  <c r="D50" i="1"/>
  <c r="C50" i="1"/>
  <c r="G49" i="1"/>
  <c r="C49" i="1"/>
  <c r="G48" i="1"/>
  <c r="C48" i="1"/>
  <c r="G47" i="1"/>
  <c r="C47" i="1"/>
  <c r="C44" i="1" s="1"/>
  <c r="C46" i="1"/>
  <c r="G45" i="1"/>
  <c r="C45" i="1"/>
  <c r="G44" i="1"/>
  <c r="C43" i="1"/>
  <c r="G42" i="1"/>
  <c r="C42" i="1"/>
  <c r="G41" i="1"/>
  <c r="C41" i="1"/>
  <c r="G40" i="1"/>
  <c r="C40" i="1"/>
  <c r="I39" i="1"/>
  <c r="H39" i="1"/>
  <c r="G39" i="1" s="1"/>
  <c r="G33" i="1" s="1"/>
  <c r="C39" i="1"/>
  <c r="H38" i="1"/>
  <c r="C38" i="1"/>
  <c r="C37" i="1"/>
  <c r="G36" i="1"/>
  <c r="C36" i="1"/>
  <c r="G35" i="1"/>
  <c r="C35" i="1"/>
  <c r="C34" i="1"/>
  <c r="J33" i="1"/>
  <c r="I33" i="1"/>
  <c r="F33" i="1"/>
  <c r="F60" i="1" s="1"/>
  <c r="F84" i="1" s="1"/>
  <c r="E33" i="1"/>
  <c r="D33" i="1"/>
  <c r="C33" i="1"/>
  <c r="G32" i="1"/>
  <c r="C32" i="1"/>
  <c r="G31" i="1"/>
  <c r="C31" i="1"/>
  <c r="G30" i="1"/>
  <c r="C30" i="1"/>
  <c r="G29" i="1"/>
  <c r="C29" i="1"/>
  <c r="G28" i="1"/>
  <c r="C28" i="1"/>
  <c r="J27" i="1"/>
  <c r="I27" i="1"/>
  <c r="H27" i="1"/>
  <c r="G27" i="1"/>
  <c r="D27" i="1"/>
  <c r="C27" i="1"/>
  <c r="J26" i="1"/>
  <c r="J60" i="1" s="1"/>
  <c r="J84" i="1" s="1"/>
  <c r="I26" i="1"/>
  <c r="H26" i="1"/>
  <c r="G26" i="1"/>
  <c r="D26" i="1"/>
  <c r="C26" i="1"/>
  <c r="G23" i="1"/>
  <c r="C23" i="1"/>
  <c r="G22" i="1"/>
  <c r="C22" i="1"/>
  <c r="G21" i="1"/>
  <c r="C21" i="1"/>
  <c r="C19" i="1" s="1"/>
  <c r="C20" i="1"/>
  <c r="I19" i="1"/>
  <c r="I60" i="1" s="1"/>
  <c r="I84" i="1" s="1"/>
  <c r="G19" i="1"/>
  <c r="E19" i="1"/>
  <c r="E60" i="1" s="1"/>
  <c r="E84" i="1" s="1"/>
  <c r="C18" i="1"/>
  <c r="C17" i="1"/>
  <c r="G16" i="1"/>
  <c r="C16" i="1"/>
  <c r="G15" i="1"/>
  <c r="C15" i="1"/>
  <c r="G14" i="1"/>
  <c r="C14" i="1"/>
  <c r="G13" i="1"/>
  <c r="C13" i="1"/>
  <c r="G12" i="1"/>
  <c r="G10" i="1"/>
  <c r="C10" i="1"/>
  <c r="G9" i="1"/>
  <c r="C9" i="1"/>
  <c r="G8" i="1"/>
  <c r="C8" i="1"/>
  <c r="G7" i="1"/>
  <c r="C7" i="1"/>
  <c r="H6" i="1"/>
  <c r="G6" i="1"/>
  <c r="G60" i="1" s="1"/>
  <c r="D6" i="1"/>
  <c r="D60" i="1" s="1"/>
  <c r="D84" i="1" s="1"/>
  <c r="C6" i="1"/>
  <c r="C60" i="1" l="1"/>
  <c r="G151" i="1"/>
  <c r="G84" i="1"/>
  <c r="C126" i="1"/>
  <c r="C147" i="1" s="1"/>
  <c r="G146" i="1"/>
  <c r="G147" i="1" s="1"/>
  <c r="G152" i="1"/>
  <c r="H33" i="1"/>
  <c r="H60" i="1" s="1"/>
  <c r="H84" i="1" s="1"/>
  <c r="I93" i="1"/>
  <c r="I126" i="1" s="1"/>
  <c r="I147" i="1" s="1"/>
  <c r="C151" i="1" l="1"/>
  <c r="C84" i="1"/>
</calcChain>
</file>

<file path=xl/sharedStrings.xml><?xml version="1.0" encoding="utf-8"?>
<sst xmlns="http://schemas.openxmlformats.org/spreadsheetml/2006/main" count="319" uniqueCount="258">
  <si>
    <t>B E V É T E L E K</t>
  </si>
  <si>
    <t>ezer forint</t>
  </si>
  <si>
    <t>Sor-
szám</t>
  </si>
  <si>
    <t>Bevételi jogcím</t>
  </si>
  <si>
    <t>2016. évi előirányzat</t>
  </si>
  <si>
    <t>2016. módosított évi előirányzat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</si>
  <si>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</si>
  <si>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</si>
  <si>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</si>
  <si>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</si>
  <si>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</si>
  <si>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</si>
  <si>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</si>
  <si>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</si>
  <si>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</si>
  <si>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</si>
  <si>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Összesen:</t>
  </si>
  <si>
    <t>Ebből kötelező feladat:</t>
  </si>
  <si>
    <t>Ebből önként vállalt feladat:</t>
  </si>
  <si>
    <t>Ebből államigazgatási feladat: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</si>
  <si>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</si>
  <si>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</si>
  <si>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</si>
  <si>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</si>
  <si>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</si>
  <si>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</si>
  <si>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</si>
  <si>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</si>
  <si>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</si>
  <si>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</si>
  <si>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</si>
  <si>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</si>
  <si>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</si>
  <si>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</si>
  <si>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</si>
  <si>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</si>
  <si>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</si>
  <si>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</si>
  <si>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</si>
  <si>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</si>
  <si>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</si>
  <si>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</si>
  <si>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</si>
  <si>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</si>
  <si>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</si>
  <si>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</si>
  <si>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</si>
  <si>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</si>
  <si>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</si>
  <si>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</si>
  <si>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</si>
  <si>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</si>
  <si>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</si>
  <si>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</si>
  <si>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</si>
  <si>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</si>
  <si>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</si>
  <si>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</si>
  <si>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</si>
  <si>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</si>
  <si>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</si>
  <si>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</si>
  <si>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</si>
  <si>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</si>
  <si>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</si>
  <si>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</si>
  <si>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</si>
  <si>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</si>
  <si>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</si>
  <si>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</si>
  <si>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</si>
  <si>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</si>
  <si>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</si>
  <si>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</si>
  <si>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</si>
  <si>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</si>
  <si>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</si>
  <si>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</si>
  <si>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</si>
  <si>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</si>
  <si>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</si>
  <si>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</si>
  <si>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</si>
  <si>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</si>
  <si>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</si>
  <si>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</si>
  <si>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</si>
  <si>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</si>
  <si>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</si>
  <si>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</si>
  <si>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</si>
  <si>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</si>
  <si>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</si>
  <si>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</si>
  <si>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</si>
  <si>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</si>
  <si>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</si>
  <si>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</si>
  <si>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</si>
  <si>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</si>
  <si>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</si>
  <si>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</si>
  <si>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</si>
  <si>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</si>
  <si>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</si>
  <si>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</si>
  <si>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</si>
  <si>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</si>
  <si>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</si>
  <si>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</si>
  <si>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</si>
  <si>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</si>
  <si>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</si>
  <si>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</si>
  <si>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</si>
  <si>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</si>
  <si>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</si>
  <si>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</si>
  <si>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</si>
  <si>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</si>
  <si>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</si>
  <si>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</si>
  <si>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</si>
  <si>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</si>
  <si>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</si>
  <si>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</si>
  <si>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</si>
  <si>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</si>
  <si>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</si>
  <si>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</si>
  <si>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</si>
  <si>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</si>
  <si>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</si>
  <si>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</si>
  <si>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</si>
  <si>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</si>
  <si>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</si>
  <si>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</si>
  <si>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</si>
  <si>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</si>
  <si>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</si>
  <si>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</si>
  <si>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</si>
  <si>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</si>
  <si>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</si>
  <si>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</si>
  <si>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</si>
  <si>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</si>
  <si>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</si>
  <si>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</si>
  <si>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</si>
  <si>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</si>
  <si>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</si>
  <si>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</si>
  <si>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</si>
  <si>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</si>
  <si>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</si>
  <si>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</si>
  <si>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</si>
  <si>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</si>
  <si>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</si>
  <si>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</si>
  <si>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</si>
  <si>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</si>
  <si>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</si>
  <si>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</si>
  <si>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</si>
  <si>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</si>
  <si>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</si>
  <si>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</si>
  <si>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</si>
  <si>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</si>
  <si>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</si>
  <si>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</si>
  <si>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</si>
  <si>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</si>
  <si>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</si>
  <si>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</si>
  <si>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</si>
  <si>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</si>
  <si>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t>2016. évi módosított előirányzat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</si>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</sst>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8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164" fontId="4" fillId="0" borderId="1" xfId="1" applyNumberFormat="1" applyFont="1" applyFill="1" applyBorder="1" applyAlignment="1" applyProtection="1">
      <alignment horizontal="left" vertical="center"/>
    </xf>
    <xf numFmtId="0" fontId="6" fillId="0" borderId="1" xfId="2" applyFont="1" applyFill="1" applyBorder="1" applyAlignment="1" applyProtection="1">
      <alignment horizontal="righ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left" vertical="center" wrapText="1" indent="1"/>
    </xf>
    <xf numFmtId="0" fontId="8" fillId="0" borderId="3" xfId="1" applyFont="1" applyFill="1" applyBorder="1" applyAlignment="1" applyProtection="1">
      <alignment horizontal="left" vertical="center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49" fontId="9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164" fontId="9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9" fillId="0" borderId="14" xfId="1" applyNumberFormat="1" applyFont="1" applyFill="1" applyBorder="1" applyAlignment="1" applyProtection="1">
      <alignment horizontal="left" vertical="center" wrapText="1" indent="1"/>
    </xf>
    <xf numFmtId="0" fontId="10" fillId="0" borderId="15" xfId="2" applyFont="1" applyBorder="1" applyAlignment="1" applyProtection="1">
      <alignment horizontal="left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164" fontId="9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49" fontId="9" fillId="0" borderId="17" xfId="1" applyNumberFormat="1" applyFont="1" applyFill="1" applyBorder="1" applyAlignment="1" applyProtection="1">
      <alignment horizontal="left" vertical="center" wrapText="1" indent="1"/>
    </xf>
    <xf numFmtId="0" fontId="10" fillId="0" borderId="18" xfId="2" applyFont="1" applyBorder="1" applyAlignment="1" applyProtection="1">
      <alignment horizontal="left" wrapText="1" indent="1"/>
    </xf>
    <xf numFmtId="164" fontId="9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0" xfId="1" applyNumberFormat="1" applyFont="1" applyFill="1" applyBorder="1" applyAlignment="1" applyProtection="1">
      <alignment horizontal="right" vertical="center" wrapText="1" indent="1"/>
    </xf>
    <xf numFmtId="164" fontId="13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0" xfId="1" applyFont="1" applyFill="1" applyBorder="1" applyAlignment="1" applyProtection="1">
      <alignment horizontal="left" vertical="center" wrapText="1" indent="1"/>
    </xf>
    <xf numFmtId="0" fontId="8" fillId="0" borderId="21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</xf>
    <xf numFmtId="164" fontId="13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2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wrapText="1"/>
    </xf>
    <xf numFmtId="0" fontId="10" fillId="0" borderId="1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4" xfId="2" applyFont="1" applyBorder="1" applyAlignment="1" applyProtection="1">
      <alignment wrapText="1"/>
    </xf>
    <xf numFmtId="0" fontId="10" fillId="0" borderId="17" xfId="2" applyFont="1" applyBorder="1" applyAlignment="1" applyProtection="1">
      <alignment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23" xfId="2" applyFont="1" applyBorder="1" applyAlignment="1" applyProtection="1">
      <alignment wrapText="1"/>
    </xf>
    <xf numFmtId="0" fontId="11" fillId="0" borderId="24" xfId="2" applyFont="1" applyBorder="1" applyAlignment="1" applyProtection="1">
      <alignment wrapText="1"/>
    </xf>
    <xf numFmtId="0" fontId="11" fillId="0" borderId="0" xfId="2" applyFont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164" fontId="4" fillId="0" borderId="1" xfId="1" applyNumberFormat="1" applyFont="1" applyFill="1" applyBorder="1" applyAlignment="1" applyProtection="1">
      <alignment horizontal="left"/>
    </xf>
    <xf numFmtId="0" fontId="6" fillId="0" borderId="1" xfId="2" applyFont="1" applyFill="1" applyBorder="1" applyAlignment="1" applyProtection="1">
      <alignment horizontal="right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 indent="1"/>
    </xf>
    <xf numFmtId="0" fontId="8" fillId="0" borderId="8" xfId="1" applyFont="1" applyFill="1" applyBorder="1" applyAlignment="1" applyProtection="1">
      <alignment vertical="center" wrapText="1"/>
    </xf>
    <xf numFmtId="164" fontId="8" fillId="0" borderId="9" xfId="1" applyNumberFormat="1" applyFont="1" applyFill="1" applyBorder="1" applyAlignment="1" applyProtection="1">
      <alignment horizontal="right" vertical="center" wrapText="1" indent="1"/>
    </xf>
    <xf numFmtId="49" fontId="9" fillId="0" borderId="25" xfId="1" applyNumberFormat="1" applyFont="1" applyFill="1" applyBorder="1" applyAlignment="1" applyProtection="1">
      <alignment horizontal="left" vertical="center" wrapText="1" indent="1"/>
    </xf>
    <xf numFmtId="0" fontId="9" fillId="0" borderId="26" xfId="1" applyFont="1" applyFill="1" applyBorder="1" applyAlignment="1" applyProtection="1">
      <alignment horizontal="left" vertical="center" wrapText="1" indent="1"/>
    </xf>
    <xf numFmtId="164" fontId="9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5" xfId="1" applyFont="1" applyFill="1" applyBorder="1" applyAlignment="1" applyProtection="1">
      <alignment horizontal="left" vertical="center" wrapText="1" indent="1"/>
    </xf>
    <xf numFmtId="0" fontId="9" fillId="0" borderId="28" xfId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horizontal="left" vertical="center" wrapText="1" indent="1"/>
    </xf>
    <xf numFmtId="0" fontId="9" fillId="0" borderId="15" xfId="1" applyFont="1" applyFill="1" applyBorder="1" applyAlignment="1" applyProtection="1">
      <alignment horizontal="left" indent="6"/>
    </xf>
    <xf numFmtId="0" fontId="9" fillId="0" borderId="15" xfId="1" applyFont="1" applyFill="1" applyBorder="1" applyAlignment="1" applyProtection="1">
      <alignment horizontal="left" vertical="center" wrapText="1" indent="6"/>
    </xf>
    <xf numFmtId="49" fontId="9" fillId="0" borderId="29" xfId="1" applyNumberFormat="1" applyFont="1" applyFill="1" applyBorder="1" applyAlignment="1" applyProtection="1">
      <alignment horizontal="left" vertical="center" wrapText="1" indent="1"/>
    </xf>
    <xf numFmtId="0" fontId="9" fillId="0" borderId="18" xfId="1" applyFont="1" applyFill="1" applyBorder="1" applyAlignment="1" applyProtection="1">
      <alignment horizontal="left" vertical="center" wrapText="1" indent="6"/>
    </xf>
    <xf numFmtId="49" fontId="9" fillId="0" borderId="20" xfId="1" applyNumberFormat="1" applyFont="1" applyFill="1" applyBorder="1" applyAlignment="1" applyProtection="1">
      <alignment horizontal="left" vertical="center" wrapText="1" indent="1"/>
    </xf>
    <xf numFmtId="0" fontId="9" fillId="0" borderId="21" xfId="1" applyFont="1" applyFill="1" applyBorder="1" applyAlignment="1" applyProtection="1">
      <alignment horizontal="left" vertical="center" wrapText="1" indent="6"/>
    </xf>
    <xf numFmtId="164" fontId="9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3" xfId="1" applyFont="1" applyFill="1" applyBorder="1" applyAlignment="1" applyProtection="1">
      <alignment vertical="center" wrapText="1"/>
    </xf>
    <xf numFmtId="0" fontId="9" fillId="0" borderId="18" xfId="1" applyFont="1" applyFill="1" applyBorder="1" applyAlignment="1" applyProtection="1">
      <alignment horizontal="left" vertical="center" wrapText="1" indent="1"/>
    </xf>
    <xf numFmtId="164" fontId="9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8" xfId="2" applyFont="1" applyBorder="1" applyAlignment="1" applyProtection="1">
      <alignment horizontal="left" vertical="center" wrapText="1" indent="1"/>
    </xf>
    <xf numFmtId="0" fontId="10" fillId="0" borderId="15" xfId="2" applyFont="1" applyBorder="1" applyAlignment="1" applyProtection="1">
      <alignment horizontal="left" vertical="center" wrapText="1" indent="1"/>
    </xf>
    <xf numFmtId="0" fontId="9" fillId="0" borderId="12" xfId="1" applyFont="1" applyFill="1" applyBorder="1" applyAlignment="1" applyProtection="1">
      <alignment horizontal="left" vertical="center" wrapText="1" indent="6"/>
    </xf>
    <xf numFmtId="164" fontId="9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9" fillId="0" borderId="12" xfId="1" applyFont="1" applyFill="1" applyBorder="1" applyAlignment="1" applyProtection="1">
      <alignment horizontal="left" vertical="center" wrapText="1" indent="1"/>
    </xf>
    <xf numFmtId="49" fontId="9" fillId="0" borderId="15" xfId="1" applyNumberFormat="1" applyFont="1" applyFill="1" applyBorder="1" applyAlignment="1" applyProtection="1">
      <alignment horizontal="left" vertical="center" wrapText="1" indent="1"/>
    </xf>
    <xf numFmtId="164" fontId="9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1" xfId="1" applyFont="1" applyFill="1" applyBorder="1" applyAlignment="1" applyProtection="1">
      <alignment horizontal="left" vertical="center" wrapText="1" indent="1"/>
    </xf>
    <xf numFmtId="0" fontId="9" fillId="0" borderId="32" xfId="1" applyFont="1" applyFill="1" applyBorder="1" applyAlignment="1" applyProtection="1">
      <alignment horizontal="left" vertical="center" wrapText="1" indent="1"/>
    </xf>
    <xf numFmtId="164" fontId="11" fillId="0" borderId="10" xfId="2" applyNumberFormat="1" applyFont="1" applyBorder="1" applyAlignment="1" applyProtection="1">
      <alignment horizontal="right" vertical="center" wrapText="1" indent="1"/>
    </xf>
    <xf numFmtId="164" fontId="14" fillId="0" borderId="10" xfId="2" quotePrefix="1" applyNumberFormat="1" applyFont="1" applyBorder="1" applyAlignment="1" applyProtection="1">
      <alignment horizontal="right" vertical="center" wrapText="1" indent="1"/>
    </xf>
    <xf numFmtId="0" fontId="11" fillId="0" borderId="23" xfId="2" applyFont="1" applyBorder="1" applyAlignment="1" applyProtection="1">
      <alignment horizontal="left" vertical="center" wrapText="1" indent="1"/>
    </xf>
    <xf numFmtId="0" fontId="14" fillId="0" borderId="24" xfId="2" applyFont="1" applyBorder="1" applyAlignment="1" applyProtection="1">
      <alignment horizontal="left" vertical="center" wrapText="1" indent="1"/>
    </xf>
    <xf numFmtId="0" fontId="5" fillId="0" borderId="0" xfId="2" applyFont="1"/>
    <xf numFmtId="0" fontId="15" fillId="0" borderId="0" xfId="1" applyFont="1" applyFill="1" applyAlignment="1" applyProtection="1"/>
  </cellXfs>
  <cellStyles count="6">
    <cellStyle name="Ezres 2" xfId="3"/>
    <cellStyle name="Hiperhivatkozás" xfId="4"/>
    <cellStyle name="Már látott hiperhivatkozás" xfId="5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view="pageLayout" zoomScaleNormal="100" workbookViewId="0">
      <selection activeCell="I1" sqref="I1"/>
    </sheetView>
  </sheetViews>
  <sheetFormatPr defaultRowHeight="15" x14ac:dyDescent="0.25"/>
  <cols>
    <col min="1" max="1" width="5.85546875" style="2" customWidth="1"/>
    <col min="2" max="2" width="47.5703125" style="2" customWidth="1"/>
    <col min="3" max="3" width="9.42578125" style="2" customWidth="1"/>
    <col min="4" max="4" width="10.85546875" style="2" customWidth="1"/>
    <col min="5" max="5" width="10.42578125" style="2" customWidth="1"/>
    <col min="6" max="6" width="11.7109375" style="2" customWidth="1"/>
    <col min="7" max="7" width="9.42578125" style="2" customWidth="1"/>
    <col min="8" max="8" width="10.85546875" style="2" customWidth="1"/>
    <col min="9" max="9" width="10.42578125" style="2" customWidth="1"/>
    <col min="10" max="10" width="11.7109375" style="2" customWidth="1"/>
    <col min="11" max="16384" width="9.140625" style="2"/>
  </cols>
  <sheetData>
    <row r="1" spans="1:10" ht="15.75" x14ac:dyDescent="0.25">
      <c r="A1" s="1" t="s">
        <v>0</v>
      </c>
      <c r="B1" s="1"/>
      <c r="C1" s="1"/>
      <c r="D1" s="1"/>
      <c r="E1" s="1"/>
      <c r="F1" s="1"/>
    </row>
    <row r="2" spans="1:10" ht="15.75" thickBot="1" x14ac:dyDescent="0.3">
      <c r="A2" s="3"/>
      <c r="B2" s="3"/>
      <c r="C2" s="4"/>
      <c r="D2" s="4"/>
      <c r="E2" s="4"/>
      <c r="F2" s="4"/>
      <c r="G2" s="4"/>
      <c r="H2" s="4"/>
      <c r="I2" s="4"/>
      <c r="J2" s="4" t="s">
        <v>1</v>
      </c>
    </row>
    <row r="3" spans="1:10" ht="24.75" thickBot="1" x14ac:dyDescent="0.3">
      <c r="A3" s="5" t="s">
        <v>2</v>
      </c>
      <c r="B3" s="6" t="s">
        <v>3</v>
      </c>
      <c r="C3" s="7" t="s">
        <v>4</v>
      </c>
      <c r="D3" s="8"/>
      <c r="E3" s="8"/>
      <c r="F3" s="9"/>
      <c r="G3" s="7" t="s">
        <v>5</v>
      </c>
      <c r="H3" s="8"/>
      <c r="I3" s="8"/>
      <c r="J3" s="9"/>
    </row>
    <row r="4" spans="1:10" ht="15.75" thickBot="1" x14ac:dyDescent="0.3">
      <c r="A4" s="10" t="s">
        <v>6</v>
      </c>
      <c r="B4" s="11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</row>
    <row r="5" spans="1:10" ht="42.75" thickBot="1" x14ac:dyDescent="0.3">
      <c r="A5" s="10"/>
      <c r="B5" s="11"/>
      <c r="C5" s="12" t="s">
        <v>16</v>
      </c>
      <c r="D5" s="12" t="s">
        <v>17</v>
      </c>
      <c r="E5" s="12" t="s">
        <v>18</v>
      </c>
      <c r="F5" s="12" t="s">
        <v>19</v>
      </c>
      <c r="G5" s="12" t="s">
        <v>16</v>
      </c>
      <c r="H5" s="12" t="s">
        <v>17</v>
      </c>
      <c r="I5" s="12" t="s">
        <v>18</v>
      </c>
      <c r="J5" s="12" t="s">
        <v>19</v>
      </c>
    </row>
    <row r="6" spans="1:10" ht="15.75" thickBot="1" x14ac:dyDescent="0.3">
      <c r="A6" s="13" t="s">
        <v>20</v>
      </c>
      <c r="B6" s="14" t="s">
        <v>21</v>
      </c>
      <c r="C6" s="15">
        <f>C7+C8+C9+C10+C11</f>
        <v>50026</v>
      </c>
      <c r="D6" s="15">
        <f>D7+D8+D9+D10+D11</f>
        <v>50026</v>
      </c>
      <c r="E6" s="15">
        <v>0</v>
      </c>
      <c r="F6" s="15">
        <v>0</v>
      </c>
      <c r="G6" s="15">
        <f>G7+G8+G9+G10+G11</f>
        <v>53306</v>
      </c>
      <c r="H6" s="15">
        <f>H7+H8+H9+H10+H11</f>
        <v>53306</v>
      </c>
      <c r="I6" s="15">
        <v>0</v>
      </c>
      <c r="J6" s="15">
        <v>0</v>
      </c>
    </row>
    <row r="7" spans="1:10" ht="16.5" customHeight="1" x14ac:dyDescent="0.25">
      <c r="A7" s="16" t="s">
        <v>22</v>
      </c>
      <c r="B7" s="17" t="s">
        <v>23</v>
      </c>
      <c r="C7" s="18">
        <f>D7+E7+F7</f>
        <v>14894</v>
      </c>
      <c r="D7" s="18">
        <v>14894</v>
      </c>
      <c r="E7" s="18"/>
      <c r="F7" s="18"/>
      <c r="G7" s="18">
        <f>H7+I7+J7</f>
        <v>16834</v>
      </c>
      <c r="H7" s="18">
        <v>16834</v>
      </c>
      <c r="I7" s="18"/>
      <c r="J7" s="18"/>
    </row>
    <row r="8" spans="1:10" ht="18" customHeight="1" x14ac:dyDescent="0.25">
      <c r="A8" s="19" t="s">
        <v>24</v>
      </c>
      <c r="B8" s="20" t="s">
        <v>25</v>
      </c>
      <c r="C8" s="18">
        <f t="shared" ref="C8:C59" si="0">D8+E8+F8</f>
        <v>13442</v>
      </c>
      <c r="D8" s="18">
        <v>13442</v>
      </c>
      <c r="E8" s="18"/>
      <c r="F8" s="18"/>
      <c r="G8" s="18">
        <f>H8+I8+J8</f>
        <v>13442</v>
      </c>
      <c r="H8" s="18">
        <v>13442</v>
      </c>
      <c r="I8" s="18"/>
      <c r="J8" s="18"/>
    </row>
    <row r="9" spans="1:10" ht="18" customHeight="1" x14ac:dyDescent="0.25">
      <c r="A9" s="19" t="s">
        <v>26</v>
      </c>
      <c r="B9" s="20" t="s">
        <v>27</v>
      </c>
      <c r="C9" s="18">
        <f t="shared" si="0"/>
        <v>15777</v>
      </c>
      <c r="D9" s="18">
        <v>15777</v>
      </c>
      <c r="E9" s="18"/>
      <c r="F9" s="18"/>
      <c r="G9" s="18">
        <f>H9+I9+J9</f>
        <v>15710</v>
      </c>
      <c r="H9" s="18">
        <v>15710</v>
      </c>
      <c r="I9" s="18"/>
      <c r="J9" s="18"/>
    </row>
    <row r="10" spans="1:10" x14ac:dyDescent="0.25">
      <c r="A10" s="19" t="s">
        <v>28</v>
      </c>
      <c r="B10" s="20" t="s">
        <v>29</v>
      </c>
      <c r="C10" s="18">
        <f t="shared" si="0"/>
        <v>1200</v>
      </c>
      <c r="D10" s="18">
        <v>1200</v>
      </c>
      <c r="E10" s="18"/>
      <c r="F10" s="18"/>
      <c r="G10" s="18">
        <f>H10+I10+J10</f>
        <v>1200</v>
      </c>
      <c r="H10" s="18">
        <v>1200</v>
      </c>
      <c r="I10" s="18"/>
      <c r="J10" s="18"/>
    </row>
    <row r="11" spans="1:10" ht="24" thickBot="1" x14ac:dyDescent="0.3">
      <c r="A11" s="19" t="s">
        <v>30</v>
      </c>
      <c r="B11" s="20" t="s">
        <v>31</v>
      </c>
      <c r="C11" s="18">
        <v>4713</v>
      </c>
      <c r="D11" s="18">
        <v>4713</v>
      </c>
      <c r="E11" s="18"/>
      <c r="F11" s="18"/>
      <c r="G11" s="18">
        <v>6120</v>
      </c>
      <c r="H11" s="18">
        <v>6120</v>
      </c>
      <c r="I11" s="18"/>
      <c r="J11" s="18"/>
    </row>
    <row r="12" spans="1:10" ht="21.75" thickBot="1" x14ac:dyDescent="0.3">
      <c r="A12" s="13" t="s">
        <v>32</v>
      </c>
      <c r="B12" s="21" t="s">
        <v>33</v>
      </c>
      <c r="C12" s="15">
        <v>53855</v>
      </c>
      <c r="D12" s="15">
        <v>0</v>
      </c>
      <c r="E12" s="15">
        <v>53855</v>
      </c>
      <c r="F12" s="15">
        <v>0</v>
      </c>
      <c r="G12" s="15">
        <f>G17</f>
        <v>62860</v>
      </c>
      <c r="H12" s="15">
        <v>0</v>
      </c>
      <c r="I12" s="15">
        <v>62860</v>
      </c>
      <c r="J12" s="15">
        <v>0</v>
      </c>
    </row>
    <row r="13" spans="1:10" x14ac:dyDescent="0.25">
      <c r="A13" s="16" t="s">
        <v>34</v>
      </c>
      <c r="B13" s="17" t="s">
        <v>35</v>
      </c>
      <c r="C13" s="18">
        <f t="shared" si="0"/>
        <v>0</v>
      </c>
      <c r="D13" s="18"/>
      <c r="E13" s="18"/>
      <c r="F13" s="18"/>
      <c r="G13" s="18">
        <f>H13+I13+J13</f>
        <v>0</v>
      </c>
      <c r="H13" s="18"/>
      <c r="I13" s="18"/>
      <c r="J13" s="18"/>
    </row>
    <row r="14" spans="1:10" ht="17.25" customHeight="1" x14ac:dyDescent="0.25">
      <c r="A14" s="19" t="s">
        <v>36</v>
      </c>
      <c r="B14" s="20" t="s">
        <v>37</v>
      </c>
      <c r="C14" s="18">
        <f t="shared" si="0"/>
        <v>0</v>
      </c>
      <c r="D14" s="22"/>
      <c r="E14" s="22"/>
      <c r="F14" s="22"/>
      <c r="G14" s="18">
        <f>H14+I14+J14</f>
        <v>0</v>
      </c>
      <c r="H14" s="22"/>
      <c r="I14" s="22"/>
      <c r="J14" s="22"/>
    </row>
    <row r="15" spans="1:10" ht="17.25" customHeight="1" x14ac:dyDescent="0.25">
      <c r="A15" s="19" t="s">
        <v>38</v>
      </c>
      <c r="B15" s="20" t="s">
        <v>39</v>
      </c>
      <c r="C15" s="18">
        <f t="shared" si="0"/>
        <v>0</v>
      </c>
      <c r="D15" s="22"/>
      <c r="E15" s="22"/>
      <c r="F15" s="22"/>
      <c r="G15" s="18">
        <f>H15+I15+J15</f>
        <v>0</v>
      </c>
      <c r="H15" s="22"/>
      <c r="I15" s="22"/>
      <c r="J15" s="22"/>
    </row>
    <row r="16" spans="1:10" ht="18" customHeight="1" x14ac:dyDescent="0.25">
      <c r="A16" s="19" t="s">
        <v>40</v>
      </c>
      <c r="B16" s="20" t="s">
        <v>41</v>
      </c>
      <c r="C16" s="18">
        <f t="shared" si="0"/>
        <v>0</v>
      </c>
      <c r="D16" s="22"/>
      <c r="E16" s="22"/>
      <c r="F16" s="22"/>
      <c r="G16" s="18">
        <f>H16+I16+J16</f>
        <v>0</v>
      </c>
      <c r="H16" s="22"/>
      <c r="I16" s="22"/>
      <c r="J16" s="22"/>
    </row>
    <row r="17" spans="1:10" x14ac:dyDescent="0.25">
      <c r="A17" s="19" t="s">
        <v>42</v>
      </c>
      <c r="B17" s="20" t="s">
        <v>43</v>
      </c>
      <c r="C17" s="18">
        <f t="shared" si="0"/>
        <v>53855</v>
      </c>
      <c r="D17" s="22"/>
      <c r="E17" s="22">
        <v>53855</v>
      </c>
      <c r="F17" s="22"/>
      <c r="G17" s="18">
        <v>62860</v>
      </c>
      <c r="H17" s="22"/>
      <c r="I17" s="22">
        <v>62860</v>
      </c>
      <c r="J17" s="22"/>
    </row>
    <row r="18" spans="1:10" ht="15.75" thickBot="1" x14ac:dyDescent="0.3">
      <c r="A18" s="23" t="s">
        <v>44</v>
      </c>
      <c r="B18" s="24" t="s">
        <v>45</v>
      </c>
      <c r="C18" s="18">
        <f t="shared" si="0"/>
        <v>0</v>
      </c>
      <c r="D18" s="25"/>
      <c r="E18" s="25">
        <v>0</v>
      </c>
      <c r="F18" s="25"/>
      <c r="G18" s="18">
        <v>0</v>
      </c>
      <c r="H18" s="25"/>
      <c r="I18" s="25">
        <v>0</v>
      </c>
      <c r="J18" s="25"/>
    </row>
    <row r="19" spans="1:10" ht="21.75" thickBot="1" x14ac:dyDescent="0.3">
      <c r="A19" s="13" t="s">
        <v>46</v>
      </c>
      <c r="B19" s="14" t="s">
        <v>47</v>
      </c>
      <c r="C19" s="15">
        <f>C20+C21+C22+C23+C24</f>
        <v>0</v>
      </c>
      <c r="D19" s="15">
        <v>0</v>
      </c>
      <c r="E19" s="15">
        <f>E24</f>
        <v>0</v>
      </c>
      <c r="F19" s="15">
        <v>0</v>
      </c>
      <c r="G19" s="15">
        <f>G20+G21+G22+G23+G24</f>
        <v>14998</v>
      </c>
      <c r="H19" s="15">
        <v>0</v>
      </c>
      <c r="I19" s="15">
        <f>I20+I24</f>
        <v>14998</v>
      </c>
      <c r="J19" s="15">
        <v>0</v>
      </c>
    </row>
    <row r="20" spans="1:10" x14ac:dyDescent="0.25">
      <c r="A20" s="16" t="s">
        <v>48</v>
      </c>
      <c r="B20" s="17" t="s">
        <v>49</v>
      </c>
      <c r="C20" s="18">
        <f t="shared" si="0"/>
        <v>0</v>
      </c>
      <c r="D20" s="18"/>
      <c r="E20" s="18"/>
      <c r="F20" s="18"/>
      <c r="G20" s="18">
        <v>14998</v>
      </c>
      <c r="H20" s="18"/>
      <c r="I20" s="18">
        <v>14998</v>
      </c>
      <c r="J20" s="18"/>
    </row>
    <row r="21" spans="1:10" ht="16.5" customHeight="1" x14ac:dyDescent="0.25">
      <c r="A21" s="19" t="s">
        <v>50</v>
      </c>
      <c r="B21" s="20" t="s">
        <v>51</v>
      </c>
      <c r="C21" s="18">
        <f t="shared" si="0"/>
        <v>0</v>
      </c>
      <c r="D21" s="22"/>
      <c r="E21" s="22"/>
      <c r="F21" s="22"/>
      <c r="G21" s="18">
        <f>H21+I21+J21</f>
        <v>0</v>
      </c>
      <c r="H21" s="22"/>
      <c r="I21" s="22"/>
      <c r="J21" s="22"/>
    </row>
    <row r="22" spans="1:10" ht="25.5" customHeight="1" x14ac:dyDescent="0.25">
      <c r="A22" s="19" t="s">
        <v>52</v>
      </c>
      <c r="B22" s="20" t="s">
        <v>53</v>
      </c>
      <c r="C22" s="18">
        <f t="shared" si="0"/>
        <v>0</v>
      </c>
      <c r="D22" s="22"/>
      <c r="E22" s="22"/>
      <c r="F22" s="22"/>
      <c r="G22" s="18">
        <f>H22+I22+J22</f>
        <v>0</v>
      </c>
      <c r="H22" s="22"/>
      <c r="I22" s="22"/>
      <c r="J22" s="22"/>
    </row>
    <row r="23" spans="1:10" ht="15" customHeight="1" x14ac:dyDescent="0.25">
      <c r="A23" s="19" t="s">
        <v>54</v>
      </c>
      <c r="B23" s="20" t="s">
        <v>55</v>
      </c>
      <c r="C23" s="18">
        <f t="shared" si="0"/>
        <v>0</v>
      </c>
      <c r="D23" s="22"/>
      <c r="E23" s="22"/>
      <c r="F23" s="22"/>
      <c r="G23" s="18">
        <f>H23+I23+J23</f>
        <v>0</v>
      </c>
      <c r="H23" s="22"/>
      <c r="I23" s="22"/>
      <c r="J23" s="22"/>
    </row>
    <row r="24" spans="1:10" x14ac:dyDescent="0.25">
      <c r="A24" s="19" t="s">
        <v>56</v>
      </c>
      <c r="B24" s="20" t="s">
        <v>57</v>
      </c>
      <c r="C24" s="18">
        <v>0</v>
      </c>
      <c r="D24" s="22"/>
      <c r="E24" s="22">
        <v>0</v>
      </c>
      <c r="F24" s="22"/>
      <c r="G24" s="18"/>
      <c r="H24" s="22"/>
      <c r="I24" s="22"/>
      <c r="J24" s="22"/>
    </row>
    <row r="25" spans="1:10" ht="15.75" thickBot="1" x14ac:dyDescent="0.3">
      <c r="A25" s="23" t="s">
        <v>58</v>
      </c>
      <c r="B25" s="24" t="s">
        <v>59</v>
      </c>
      <c r="C25" s="18">
        <v>0</v>
      </c>
      <c r="D25" s="25"/>
      <c r="E25" s="25">
        <v>0</v>
      </c>
      <c r="F25" s="25"/>
      <c r="G25" s="18"/>
      <c r="H25" s="25"/>
      <c r="I25" s="25"/>
      <c r="J25" s="25"/>
    </row>
    <row r="26" spans="1:10" ht="15.75" thickBot="1" x14ac:dyDescent="0.3">
      <c r="A26" s="13" t="s">
        <v>60</v>
      </c>
      <c r="B26" s="14" t="s">
        <v>61</v>
      </c>
      <c r="C26" s="26">
        <f>C27+C30+C31+C32</f>
        <v>8700</v>
      </c>
      <c r="D26" s="26">
        <f>D27+D30+D31+D32</f>
        <v>8700</v>
      </c>
      <c r="E26" s="26"/>
      <c r="F26" s="26"/>
      <c r="G26" s="15">
        <f>G27+G30+G31+G32</f>
        <v>12450</v>
      </c>
      <c r="H26" s="15">
        <f>H27+H30+H31+H32</f>
        <v>12450</v>
      </c>
      <c r="I26" s="15">
        <f>I27+I30+I31+I32</f>
        <v>0</v>
      </c>
      <c r="J26" s="26">
        <f>J27+J30+J31+J32</f>
        <v>0</v>
      </c>
    </row>
    <row r="27" spans="1:10" x14ac:dyDescent="0.25">
      <c r="A27" s="16" t="s">
        <v>62</v>
      </c>
      <c r="B27" s="17" t="s">
        <v>63</v>
      </c>
      <c r="C27" s="18">
        <f>D27+E27+F27</f>
        <v>6900</v>
      </c>
      <c r="D27" s="18">
        <f>D28+D29</f>
        <v>6900</v>
      </c>
      <c r="E27" s="18"/>
      <c r="F27" s="18"/>
      <c r="G27" s="18">
        <f t="shared" ref="G27:G32" si="1">H27+I27+J27</f>
        <v>10150</v>
      </c>
      <c r="H27" s="18">
        <f>H28+H29</f>
        <v>10150</v>
      </c>
      <c r="I27" s="18">
        <f>J27+K27+L27</f>
        <v>0</v>
      </c>
      <c r="J27" s="18">
        <f>K27+L27+M27</f>
        <v>0</v>
      </c>
    </row>
    <row r="28" spans="1:10" ht="22.5" x14ac:dyDescent="0.25">
      <c r="A28" s="19" t="s">
        <v>64</v>
      </c>
      <c r="B28" s="20" t="s">
        <v>65</v>
      </c>
      <c r="C28" s="18">
        <f t="shared" si="0"/>
        <v>2000</v>
      </c>
      <c r="D28" s="22">
        <v>2000</v>
      </c>
      <c r="E28" s="22"/>
      <c r="F28" s="22"/>
      <c r="G28" s="18">
        <f t="shared" si="1"/>
        <v>2000</v>
      </c>
      <c r="H28" s="22">
        <v>2000</v>
      </c>
      <c r="I28" s="22"/>
      <c r="J28" s="22"/>
    </row>
    <row r="29" spans="1:10" ht="22.5" x14ac:dyDescent="0.25">
      <c r="A29" s="19" t="s">
        <v>66</v>
      </c>
      <c r="B29" s="20" t="s">
        <v>67</v>
      </c>
      <c r="C29" s="18">
        <f t="shared" si="0"/>
        <v>4900</v>
      </c>
      <c r="D29" s="22">
        <v>4900</v>
      </c>
      <c r="E29" s="22"/>
      <c r="F29" s="22"/>
      <c r="G29" s="18">
        <f t="shared" si="1"/>
        <v>8150</v>
      </c>
      <c r="H29" s="22">
        <v>8150</v>
      </c>
      <c r="I29" s="22"/>
      <c r="J29" s="22"/>
    </row>
    <row r="30" spans="1:10" x14ac:dyDescent="0.25">
      <c r="A30" s="19" t="s">
        <v>68</v>
      </c>
      <c r="B30" s="20" t="s">
        <v>69</v>
      </c>
      <c r="C30" s="18">
        <f t="shared" si="0"/>
        <v>1000</v>
      </c>
      <c r="D30" s="22">
        <v>1000</v>
      </c>
      <c r="E30" s="22"/>
      <c r="F30" s="22"/>
      <c r="G30" s="18">
        <f t="shared" si="1"/>
        <v>1200</v>
      </c>
      <c r="H30" s="22">
        <v>1200</v>
      </c>
      <c r="I30" s="22"/>
      <c r="J30" s="22"/>
    </row>
    <row r="31" spans="1:10" x14ac:dyDescent="0.25">
      <c r="A31" s="19" t="s">
        <v>70</v>
      </c>
      <c r="B31" s="20" t="s">
        <v>71</v>
      </c>
      <c r="C31" s="18">
        <f t="shared" si="0"/>
        <v>500</v>
      </c>
      <c r="D31" s="22">
        <v>500</v>
      </c>
      <c r="E31" s="22"/>
      <c r="F31" s="22"/>
      <c r="G31" s="18">
        <f t="shared" si="1"/>
        <v>500</v>
      </c>
      <c r="H31" s="22">
        <v>500</v>
      </c>
      <c r="I31" s="22"/>
      <c r="J31" s="22"/>
    </row>
    <row r="32" spans="1:10" ht="15.75" thickBot="1" x14ac:dyDescent="0.3">
      <c r="A32" s="23" t="s">
        <v>72</v>
      </c>
      <c r="B32" s="24" t="s">
        <v>73</v>
      </c>
      <c r="C32" s="18">
        <f t="shared" si="0"/>
        <v>300</v>
      </c>
      <c r="D32" s="25">
        <v>300</v>
      </c>
      <c r="E32" s="25"/>
      <c r="F32" s="25"/>
      <c r="G32" s="18">
        <f t="shared" si="1"/>
        <v>600</v>
      </c>
      <c r="H32" s="25">
        <v>600</v>
      </c>
      <c r="I32" s="25"/>
      <c r="J32" s="25"/>
    </row>
    <row r="33" spans="1:10" ht="15.75" thickBot="1" x14ac:dyDescent="0.3">
      <c r="A33" s="13" t="s">
        <v>74</v>
      </c>
      <c r="B33" s="14" t="s">
        <v>75</v>
      </c>
      <c r="C33" s="15">
        <f t="shared" ref="C33:J33" si="2">C34+C35+C36+C37+C38+C39+C40+C41+C42+C43</f>
        <v>12598</v>
      </c>
      <c r="D33" s="15">
        <f t="shared" si="2"/>
        <v>4020</v>
      </c>
      <c r="E33" s="15">
        <f t="shared" si="2"/>
        <v>8578</v>
      </c>
      <c r="F33" s="15">
        <f t="shared" si="2"/>
        <v>0</v>
      </c>
      <c r="G33" s="15">
        <f>G34+G35+G36+G37+G38+G39+G40+G41+G42+G43</f>
        <v>13817</v>
      </c>
      <c r="H33" s="15">
        <f t="shared" si="2"/>
        <v>3085</v>
      </c>
      <c r="I33" s="15">
        <f t="shared" si="2"/>
        <v>10732</v>
      </c>
      <c r="J33" s="15">
        <f t="shared" si="2"/>
        <v>0</v>
      </c>
    </row>
    <row r="34" spans="1:10" x14ac:dyDescent="0.25">
      <c r="A34" s="16" t="s">
        <v>76</v>
      </c>
      <c r="B34" s="17" t="s">
        <v>77</v>
      </c>
      <c r="C34" s="18">
        <f t="shared" si="0"/>
        <v>1000</v>
      </c>
      <c r="D34" s="18"/>
      <c r="E34" s="18">
        <v>1000</v>
      </c>
      <c r="F34" s="18"/>
      <c r="G34" s="18">
        <v>3500</v>
      </c>
      <c r="H34" s="18"/>
      <c r="I34" s="18">
        <v>3500</v>
      </c>
      <c r="J34" s="18"/>
    </row>
    <row r="35" spans="1:10" x14ac:dyDescent="0.25">
      <c r="A35" s="19" t="s">
        <v>78</v>
      </c>
      <c r="B35" s="20" t="s">
        <v>79</v>
      </c>
      <c r="C35" s="18">
        <f t="shared" si="0"/>
        <v>5850</v>
      </c>
      <c r="D35" s="22"/>
      <c r="E35" s="22">
        <v>5850</v>
      </c>
      <c r="F35" s="22"/>
      <c r="G35" s="18">
        <f t="shared" ref="G35:G42" si="3">H35+I35+J35</f>
        <v>5050</v>
      </c>
      <c r="H35" s="22"/>
      <c r="I35" s="22">
        <v>5050</v>
      </c>
      <c r="J35" s="22"/>
    </row>
    <row r="36" spans="1:10" x14ac:dyDescent="0.25">
      <c r="A36" s="19" t="s">
        <v>80</v>
      </c>
      <c r="B36" s="20" t="s">
        <v>81</v>
      </c>
      <c r="C36" s="18">
        <f t="shared" si="0"/>
        <v>2000</v>
      </c>
      <c r="D36" s="22">
        <v>2000</v>
      </c>
      <c r="E36" s="22"/>
      <c r="F36" s="22"/>
      <c r="G36" s="18">
        <f t="shared" si="3"/>
        <v>1200</v>
      </c>
      <c r="H36" s="22">
        <v>1200</v>
      </c>
      <c r="I36" s="22"/>
      <c r="J36" s="22"/>
    </row>
    <row r="37" spans="1:10" x14ac:dyDescent="0.25">
      <c r="A37" s="19" t="s">
        <v>82</v>
      </c>
      <c r="B37" s="20" t="s">
        <v>83</v>
      </c>
      <c r="C37" s="18">
        <f t="shared" si="0"/>
        <v>43</v>
      </c>
      <c r="D37" s="22">
        <v>43</v>
      </c>
      <c r="E37" s="22"/>
      <c r="F37" s="22"/>
      <c r="G37" s="18">
        <v>43</v>
      </c>
      <c r="H37" s="22">
        <v>43</v>
      </c>
      <c r="I37" s="22"/>
      <c r="J37" s="22"/>
    </row>
    <row r="38" spans="1:10" x14ac:dyDescent="0.25">
      <c r="A38" s="19" t="s">
        <v>84</v>
      </c>
      <c r="B38" s="20" t="s">
        <v>85</v>
      </c>
      <c r="C38" s="18">
        <f t="shared" si="0"/>
        <v>1084</v>
      </c>
      <c r="D38" s="22">
        <v>1084</v>
      </c>
      <c r="E38" s="22"/>
      <c r="F38" s="22"/>
      <c r="G38" s="18">
        <v>1060</v>
      </c>
      <c r="H38" s="22">
        <f>670+390</f>
        <v>1060</v>
      </c>
      <c r="I38" s="22"/>
      <c r="J38" s="22"/>
    </row>
    <row r="39" spans="1:10" x14ac:dyDescent="0.25">
      <c r="A39" s="19" t="s">
        <v>86</v>
      </c>
      <c r="B39" s="20" t="s">
        <v>87</v>
      </c>
      <c r="C39" s="18">
        <f t="shared" si="0"/>
        <v>2561</v>
      </c>
      <c r="D39" s="22">
        <v>833</v>
      </c>
      <c r="E39" s="22">
        <v>1728</v>
      </c>
      <c r="F39" s="22"/>
      <c r="G39" s="18">
        <f>H39+I39</f>
        <v>2904</v>
      </c>
      <c r="H39" s="22">
        <f>373+349</f>
        <v>722</v>
      </c>
      <c r="I39" s="22">
        <f>1500+682</f>
        <v>2182</v>
      </c>
      <c r="J39" s="22"/>
    </row>
    <row r="40" spans="1:10" x14ac:dyDescent="0.25">
      <c r="A40" s="19" t="s">
        <v>88</v>
      </c>
      <c r="B40" s="20" t="s">
        <v>89</v>
      </c>
      <c r="C40" s="18">
        <f t="shared" si="0"/>
        <v>0</v>
      </c>
      <c r="D40" s="22"/>
      <c r="E40" s="22"/>
      <c r="F40" s="22"/>
      <c r="G40" s="18">
        <f t="shared" si="3"/>
        <v>0</v>
      </c>
      <c r="H40" s="22"/>
      <c r="I40" s="22"/>
      <c r="J40" s="22"/>
    </row>
    <row r="41" spans="1:10" x14ac:dyDescent="0.25">
      <c r="A41" s="19" t="s">
        <v>90</v>
      </c>
      <c r="B41" s="20" t="s">
        <v>91</v>
      </c>
      <c r="C41" s="18">
        <f t="shared" si="0"/>
        <v>60</v>
      </c>
      <c r="D41" s="22">
        <v>60</v>
      </c>
      <c r="E41" s="22"/>
      <c r="F41" s="22"/>
      <c r="G41" s="18">
        <f t="shared" si="3"/>
        <v>60</v>
      </c>
      <c r="H41" s="22">
        <v>60</v>
      </c>
      <c r="I41" s="22"/>
      <c r="J41" s="22"/>
    </row>
    <row r="42" spans="1:10" x14ac:dyDescent="0.25">
      <c r="A42" s="19" t="s">
        <v>92</v>
      </c>
      <c r="B42" s="20" t="s">
        <v>93</v>
      </c>
      <c r="C42" s="18">
        <f t="shared" si="0"/>
        <v>0</v>
      </c>
      <c r="D42" s="27"/>
      <c r="E42" s="27"/>
      <c r="F42" s="27"/>
      <c r="G42" s="18">
        <f t="shared" si="3"/>
        <v>0</v>
      </c>
      <c r="H42" s="22"/>
      <c r="I42" s="22"/>
      <c r="J42" s="27"/>
    </row>
    <row r="43" spans="1:10" x14ac:dyDescent="0.25">
      <c r="A43" s="19" t="s">
        <v>94</v>
      </c>
      <c r="B43" s="20" t="s">
        <v>95</v>
      </c>
      <c r="C43" s="18">
        <f t="shared" si="0"/>
        <v>0</v>
      </c>
      <c r="D43" s="27">
        <v>0</v>
      </c>
      <c r="E43" s="27"/>
      <c r="F43" s="27"/>
      <c r="G43" s="18"/>
      <c r="H43" s="22"/>
      <c r="I43" s="22"/>
      <c r="J43" s="27"/>
    </row>
    <row r="44" spans="1:10" ht="15.75" thickBot="1" x14ac:dyDescent="0.3">
      <c r="A44" s="28" t="s">
        <v>96</v>
      </c>
      <c r="B44" s="29" t="s">
        <v>97</v>
      </c>
      <c r="C44" s="30">
        <f>C45+C46+C47+C48+C49</f>
        <v>0</v>
      </c>
      <c r="D44" s="30">
        <v>0</v>
      </c>
      <c r="E44" s="30">
        <v>0</v>
      </c>
      <c r="F44" s="30">
        <v>0</v>
      </c>
      <c r="G44" s="30">
        <f>G45+G46+G47+G48+G49</f>
        <v>0</v>
      </c>
      <c r="H44" s="30">
        <v>0</v>
      </c>
      <c r="I44" s="30"/>
      <c r="J44" s="30">
        <v>0</v>
      </c>
    </row>
    <row r="45" spans="1:10" x14ac:dyDescent="0.25">
      <c r="A45" s="16" t="s">
        <v>98</v>
      </c>
      <c r="B45" s="17" t="s">
        <v>99</v>
      </c>
      <c r="C45" s="18">
        <f t="shared" si="0"/>
        <v>0</v>
      </c>
      <c r="D45" s="31"/>
      <c r="E45" s="31"/>
      <c r="F45" s="31"/>
      <c r="G45" s="18">
        <f>H45+I45+J45</f>
        <v>0</v>
      </c>
      <c r="H45" s="18"/>
      <c r="I45" s="18"/>
      <c r="J45" s="31"/>
    </row>
    <row r="46" spans="1:10" x14ac:dyDescent="0.25">
      <c r="A46" s="19" t="s">
        <v>100</v>
      </c>
      <c r="B46" s="20" t="s">
        <v>101</v>
      </c>
      <c r="C46" s="18">
        <f t="shared" si="0"/>
        <v>0</v>
      </c>
      <c r="D46" s="27"/>
      <c r="E46" s="27"/>
      <c r="F46" s="27"/>
      <c r="G46" s="18"/>
      <c r="H46" s="22"/>
      <c r="I46" s="22"/>
      <c r="J46" s="27"/>
    </row>
    <row r="47" spans="1:10" x14ac:dyDescent="0.25">
      <c r="A47" s="19" t="s">
        <v>102</v>
      </c>
      <c r="B47" s="20" t="s">
        <v>103</v>
      </c>
      <c r="C47" s="18">
        <f t="shared" si="0"/>
        <v>0</v>
      </c>
      <c r="D47" s="27"/>
      <c r="E47" s="27"/>
      <c r="F47" s="27"/>
      <c r="G47" s="18">
        <f>H47+I47+J47</f>
        <v>0</v>
      </c>
      <c r="H47" s="22"/>
      <c r="I47" s="22"/>
      <c r="J47" s="27"/>
    </row>
    <row r="48" spans="1:10" x14ac:dyDescent="0.25">
      <c r="A48" s="19" t="s">
        <v>104</v>
      </c>
      <c r="B48" s="20" t="s">
        <v>105</v>
      </c>
      <c r="C48" s="18">
        <f t="shared" si="0"/>
        <v>0</v>
      </c>
      <c r="D48" s="27"/>
      <c r="E48" s="27"/>
      <c r="F48" s="27"/>
      <c r="G48" s="18">
        <f>H48+I48+J48</f>
        <v>0</v>
      </c>
      <c r="H48" s="22"/>
      <c r="I48" s="22"/>
      <c r="J48" s="27"/>
    </row>
    <row r="49" spans="1:10" ht="15.75" thickBot="1" x14ac:dyDescent="0.3">
      <c r="A49" s="23" t="s">
        <v>106</v>
      </c>
      <c r="B49" s="24" t="s">
        <v>107</v>
      </c>
      <c r="C49" s="18">
        <f t="shared" si="0"/>
        <v>0</v>
      </c>
      <c r="D49" s="32"/>
      <c r="E49" s="32"/>
      <c r="F49" s="32"/>
      <c r="G49" s="18">
        <f>H49+I49+J49</f>
        <v>0</v>
      </c>
      <c r="H49" s="25"/>
      <c r="I49" s="25"/>
      <c r="J49" s="32"/>
    </row>
    <row r="50" spans="1:10" ht="15.75" thickBot="1" x14ac:dyDescent="0.3">
      <c r="A50" s="13" t="s">
        <v>108</v>
      </c>
      <c r="B50" s="14" t="s">
        <v>109</v>
      </c>
      <c r="C50" s="15">
        <f t="shared" ref="C50:J50" si="4">C51+C52+C53+C54</f>
        <v>0</v>
      </c>
      <c r="D50" s="15">
        <f t="shared" si="4"/>
        <v>0</v>
      </c>
      <c r="E50" s="15">
        <f t="shared" si="4"/>
        <v>0</v>
      </c>
      <c r="F50" s="15">
        <f t="shared" si="4"/>
        <v>0</v>
      </c>
      <c r="G50" s="15">
        <f t="shared" si="4"/>
        <v>381</v>
      </c>
      <c r="H50" s="15">
        <f t="shared" si="4"/>
        <v>321</v>
      </c>
      <c r="I50" s="15">
        <f t="shared" si="4"/>
        <v>60</v>
      </c>
      <c r="J50" s="15">
        <f t="shared" si="4"/>
        <v>0</v>
      </c>
    </row>
    <row r="51" spans="1:10" ht="23.25" x14ac:dyDescent="0.25">
      <c r="A51" s="16" t="s">
        <v>110</v>
      </c>
      <c r="B51" s="17" t="s">
        <v>111</v>
      </c>
      <c r="C51" s="18">
        <f>D51+E51+F51</f>
        <v>0</v>
      </c>
      <c r="D51" s="18"/>
      <c r="E51" s="18"/>
      <c r="F51" s="18"/>
      <c r="G51" s="18">
        <f>H51+I51+J51</f>
        <v>0</v>
      </c>
      <c r="H51" s="18"/>
      <c r="I51" s="18"/>
      <c r="J51" s="18"/>
    </row>
    <row r="52" spans="1:10" ht="23.25" x14ac:dyDescent="0.25">
      <c r="A52" s="19" t="s">
        <v>112</v>
      </c>
      <c r="B52" s="20" t="s">
        <v>113</v>
      </c>
      <c r="C52" s="18">
        <f t="shared" si="0"/>
        <v>0</v>
      </c>
      <c r="D52" s="22"/>
      <c r="E52" s="22"/>
      <c r="F52" s="22"/>
      <c r="G52" s="18">
        <v>60</v>
      </c>
      <c r="H52" s="22"/>
      <c r="I52" s="22">
        <v>60</v>
      </c>
      <c r="J52" s="22"/>
    </row>
    <row r="53" spans="1:10" x14ac:dyDescent="0.25">
      <c r="A53" s="19" t="s">
        <v>114</v>
      </c>
      <c r="B53" s="20" t="s">
        <v>115</v>
      </c>
      <c r="C53" s="18">
        <f t="shared" si="0"/>
        <v>0</v>
      </c>
      <c r="D53" s="22">
        <v>0</v>
      </c>
      <c r="E53" s="22"/>
      <c r="F53" s="22"/>
      <c r="G53" s="18">
        <v>321</v>
      </c>
      <c r="H53" s="22">
        <v>321</v>
      </c>
      <c r="I53" s="22"/>
      <c r="J53" s="22"/>
    </row>
    <row r="54" spans="1:10" ht="15.75" thickBot="1" x14ac:dyDescent="0.3">
      <c r="A54" s="23" t="s">
        <v>116</v>
      </c>
      <c r="B54" s="24" t="s">
        <v>117</v>
      </c>
      <c r="C54" s="18">
        <f t="shared" si="0"/>
        <v>0</v>
      </c>
      <c r="D54" s="25"/>
      <c r="E54" s="25"/>
      <c r="F54" s="25"/>
      <c r="G54" s="18">
        <v>0</v>
      </c>
      <c r="H54" s="25">
        <v>0</v>
      </c>
      <c r="I54" s="25"/>
      <c r="J54" s="25"/>
    </row>
    <row r="55" spans="1:10" ht="15.75" thickBot="1" x14ac:dyDescent="0.3">
      <c r="A55" s="13" t="s">
        <v>118</v>
      </c>
      <c r="B55" s="21" t="s">
        <v>119</v>
      </c>
      <c r="C55" s="15">
        <v>0</v>
      </c>
      <c r="D55" s="15">
        <v>0</v>
      </c>
      <c r="E55" s="15">
        <v>0</v>
      </c>
      <c r="F55" s="15">
        <v>0</v>
      </c>
      <c r="G55" s="15"/>
      <c r="H55" s="15">
        <v>0</v>
      </c>
      <c r="I55" s="15"/>
      <c r="J55" s="15">
        <v>0</v>
      </c>
    </row>
    <row r="56" spans="1:10" ht="23.25" x14ac:dyDescent="0.25">
      <c r="A56" s="16" t="s">
        <v>120</v>
      </c>
      <c r="B56" s="17" t="s">
        <v>121</v>
      </c>
      <c r="C56" s="18">
        <f t="shared" si="0"/>
        <v>0</v>
      </c>
      <c r="D56" s="27"/>
      <c r="E56" s="27"/>
      <c r="F56" s="27"/>
      <c r="G56" s="18">
        <f>H56+I56+J56</f>
        <v>0</v>
      </c>
      <c r="H56" s="22"/>
      <c r="I56" s="22"/>
      <c r="J56" s="27"/>
    </row>
    <row r="57" spans="1:10" ht="23.25" x14ac:dyDescent="0.25">
      <c r="A57" s="19" t="s">
        <v>122</v>
      </c>
      <c r="B57" s="20" t="s">
        <v>123</v>
      </c>
      <c r="C57" s="18">
        <f t="shared" si="0"/>
        <v>0</v>
      </c>
      <c r="D57" s="27"/>
      <c r="E57" s="27"/>
      <c r="F57" s="27"/>
      <c r="G57" s="18">
        <f>H57+I57+J57</f>
        <v>0</v>
      </c>
      <c r="H57" s="22"/>
      <c r="I57" s="22"/>
      <c r="J57" s="27"/>
    </row>
    <row r="58" spans="1:10" x14ac:dyDescent="0.25">
      <c r="A58" s="19" t="s">
        <v>124</v>
      </c>
      <c r="B58" s="20" t="s">
        <v>125</v>
      </c>
      <c r="C58" s="18">
        <f t="shared" si="0"/>
        <v>0</v>
      </c>
      <c r="D58" s="27"/>
      <c r="E58" s="27"/>
      <c r="F58" s="27"/>
      <c r="G58" s="18"/>
      <c r="H58" s="22"/>
      <c r="I58" s="22"/>
      <c r="J58" s="27"/>
    </row>
    <row r="59" spans="1:10" ht="15.75" thickBot="1" x14ac:dyDescent="0.3">
      <c r="A59" s="23" t="s">
        <v>126</v>
      </c>
      <c r="B59" s="24" t="s">
        <v>127</v>
      </c>
      <c r="C59" s="18">
        <f t="shared" si="0"/>
        <v>0</v>
      </c>
      <c r="D59" s="27"/>
      <c r="E59" s="27"/>
      <c r="F59" s="27"/>
      <c r="G59" s="18">
        <f>H59+I59+J59</f>
        <v>0</v>
      </c>
      <c r="H59" s="22"/>
      <c r="I59" s="22"/>
      <c r="J59" s="27"/>
    </row>
    <row r="60" spans="1:10" ht="15.75" thickBot="1" x14ac:dyDescent="0.3">
      <c r="A60" s="13" t="s">
        <v>128</v>
      </c>
      <c r="B60" s="14" t="s">
        <v>129</v>
      </c>
      <c r="C60" s="26">
        <f>C6+C19+C26+C33+C44+C50+C55+C12</f>
        <v>125179</v>
      </c>
      <c r="D60" s="26">
        <f>D6+D19+D26+D33+D44+D50+D55</f>
        <v>62746</v>
      </c>
      <c r="E60" s="26">
        <f>E6+E19+E26+E33+E44+E50+E55+E12</f>
        <v>62433</v>
      </c>
      <c r="F60" s="33">
        <f>F6+F19+F26+F33+F44+F50+F55</f>
        <v>0</v>
      </c>
      <c r="G60" s="15">
        <f>G6+G12+G19+G26+G33+G44+G50+G55</f>
        <v>157812</v>
      </c>
      <c r="H60" s="15">
        <f>H6+H12+H19+H26+H33+H44+H50+H55</f>
        <v>69162</v>
      </c>
      <c r="I60" s="15">
        <f>I6+I12+I19+I26+I33+I44+I50+I55</f>
        <v>88650</v>
      </c>
      <c r="J60" s="33">
        <f>J6+J19+J26+J33+J44+J50+J55</f>
        <v>0</v>
      </c>
    </row>
    <row r="61" spans="1:10" ht="21.75" thickBot="1" x14ac:dyDescent="0.3">
      <c r="A61" s="34" t="s">
        <v>130</v>
      </c>
      <c r="B61" s="21" t="s">
        <v>131</v>
      </c>
      <c r="C61" s="15">
        <f t="shared" ref="C61:J61" si="5">C62+C63+C64</f>
        <v>0</v>
      </c>
      <c r="D61" s="15">
        <f t="shared" si="5"/>
        <v>0</v>
      </c>
      <c r="E61" s="15">
        <f t="shared" si="5"/>
        <v>0</v>
      </c>
      <c r="F61" s="15">
        <f t="shared" si="5"/>
        <v>0</v>
      </c>
      <c r="G61" s="15">
        <f t="shared" si="5"/>
        <v>0</v>
      </c>
      <c r="H61" s="15">
        <f t="shared" si="5"/>
        <v>0</v>
      </c>
      <c r="I61" s="15">
        <f t="shared" si="5"/>
        <v>0</v>
      </c>
      <c r="J61" s="15">
        <f t="shared" si="5"/>
        <v>0</v>
      </c>
    </row>
    <row r="62" spans="1:10" x14ac:dyDescent="0.25">
      <c r="A62" s="16" t="s">
        <v>132</v>
      </c>
      <c r="B62" s="17" t="s">
        <v>133</v>
      </c>
      <c r="C62" s="18">
        <f>D62+E62+F62</f>
        <v>0</v>
      </c>
      <c r="D62" s="27"/>
      <c r="E62" s="27"/>
      <c r="F62" s="27"/>
      <c r="G62" s="18">
        <f>H62+I62+J62</f>
        <v>0</v>
      </c>
      <c r="H62" s="22"/>
      <c r="I62" s="22"/>
      <c r="J62" s="27"/>
    </row>
    <row r="63" spans="1:10" ht="23.25" x14ac:dyDescent="0.25">
      <c r="A63" s="19" t="s">
        <v>134</v>
      </c>
      <c r="B63" s="20" t="s">
        <v>135</v>
      </c>
      <c r="C63" s="18">
        <f>D63+E63+F63</f>
        <v>0</v>
      </c>
      <c r="D63" s="27">
        <v>0</v>
      </c>
      <c r="E63" s="27"/>
      <c r="F63" s="27"/>
      <c r="G63" s="18">
        <f>H63+I63+J63</f>
        <v>0</v>
      </c>
      <c r="H63" s="22"/>
      <c r="I63" s="22"/>
      <c r="J63" s="27"/>
    </row>
    <row r="64" spans="1:10" ht="15.75" thickBot="1" x14ac:dyDescent="0.3">
      <c r="A64" s="23" t="s">
        <v>136</v>
      </c>
      <c r="B64" s="35" t="s">
        <v>137</v>
      </c>
      <c r="C64" s="18">
        <f>D64+E64+F64</f>
        <v>0</v>
      </c>
      <c r="D64" s="27"/>
      <c r="E64" s="27"/>
      <c r="F64" s="27"/>
      <c r="G64" s="18">
        <f>H64+I64+J64</f>
        <v>0</v>
      </c>
      <c r="H64" s="22"/>
      <c r="I64" s="22"/>
      <c r="J64" s="27"/>
    </row>
    <row r="65" spans="1:10" ht="15.75" thickBot="1" x14ac:dyDescent="0.3">
      <c r="A65" s="34" t="s">
        <v>138</v>
      </c>
      <c r="B65" s="21" t="s">
        <v>139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</row>
    <row r="66" spans="1:10" x14ac:dyDescent="0.25">
      <c r="A66" s="16" t="s">
        <v>140</v>
      </c>
      <c r="B66" s="17" t="s">
        <v>141</v>
      </c>
      <c r="C66" s="18">
        <f>D66+E66+F66</f>
        <v>0</v>
      </c>
      <c r="D66" s="27"/>
      <c r="E66" s="27"/>
      <c r="F66" s="27"/>
      <c r="G66" s="18">
        <f>H66+I66+J66</f>
        <v>0</v>
      </c>
      <c r="H66" s="22"/>
      <c r="I66" s="22"/>
      <c r="J66" s="27"/>
    </row>
    <row r="67" spans="1:10" x14ac:dyDescent="0.25">
      <c r="A67" s="19" t="s">
        <v>142</v>
      </c>
      <c r="B67" s="20" t="s">
        <v>143</v>
      </c>
      <c r="C67" s="18">
        <f>D67+E67+F67</f>
        <v>0</v>
      </c>
      <c r="D67" s="27"/>
      <c r="E67" s="27"/>
      <c r="F67" s="27"/>
      <c r="G67" s="18">
        <f>H67+I67+J67</f>
        <v>0</v>
      </c>
      <c r="H67" s="22"/>
      <c r="I67" s="22"/>
      <c r="J67" s="27"/>
    </row>
    <row r="68" spans="1:10" x14ac:dyDescent="0.25">
      <c r="A68" s="19" t="s">
        <v>144</v>
      </c>
      <c r="B68" s="20" t="s">
        <v>145</v>
      </c>
      <c r="C68" s="18">
        <f>D68+E68+F68</f>
        <v>0</v>
      </c>
      <c r="D68" s="27"/>
      <c r="E68" s="27"/>
      <c r="F68" s="27"/>
      <c r="G68" s="18">
        <f>H68+I68+J68</f>
        <v>0</v>
      </c>
      <c r="H68" s="22"/>
      <c r="I68" s="22"/>
      <c r="J68" s="27"/>
    </row>
    <row r="69" spans="1:10" ht="15.75" thickBot="1" x14ac:dyDescent="0.3">
      <c r="A69" s="23" t="s">
        <v>146</v>
      </c>
      <c r="B69" s="24" t="s">
        <v>147</v>
      </c>
      <c r="C69" s="18">
        <f>D69+E69+F69</f>
        <v>0</v>
      </c>
      <c r="D69" s="27"/>
      <c r="E69" s="27"/>
      <c r="F69" s="27"/>
      <c r="G69" s="18">
        <f>H69+I69+J69</f>
        <v>0</v>
      </c>
      <c r="H69" s="22"/>
      <c r="I69" s="22"/>
      <c r="J69" s="27"/>
    </row>
    <row r="70" spans="1:10" ht="15.75" thickBot="1" x14ac:dyDescent="0.3">
      <c r="A70" s="34" t="s">
        <v>148</v>
      </c>
      <c r="B70" s="21" t="s">
        <v>149</v>
      </c>
      <c r="C70" s="15">
        <f t="shared" ref="C70:J70" si="6">C71+C72</f>
        <v>34448</v>
      </c>
      <c r="D70" s="15">
        <f t="shared" si="6"/>
        <v>0</v>
      </c>
      <c r="E70" s="15">
        <f t="shared" si="6"/>
        <v>34448</v>
      </c>
      <c r="F70" s="15">
        <f t="shared" si="6"/>
        <v>0</v>
      </c>
      <c r="G70" s="15">
        <f t="shared" si="6"/>
        <v>68275</v>
      </c>
      <c r="H70" s="15">
        <f t="shared" si="6"/>
        <v>0</v>
      </c>
      <c r="I70" s="15">
        <f t="shared" si="6"/>
        <v>68275</v>
      </c>
      <c r="J70" s="15">
        <f t="shared" si="6"/>
        <v>0</v>
      </c>
    </row>
    <row r="71" spans="1:10" x14ac:dyDescent="0.25">
      <c r="A71" s="16" t="s">
        <v>150</v>
      </c>
      <c r="B71" s="17" t="s">
        <v>151</v>
      </c>
      <c r="C71" s="18">
        <f>D71+E71+F71</f>
        <v>34448</v>
      </c>
      <c r="D71" s="27">
        <v>0</v>
      </c>
      <c r="E71" s="27">
        <v>34448</v>
      </c>
      <c r="F71" s="27"/>
      <c r="G71" s="18">
        <f>H71+I71+J71</f>
        <v>68275</v>
      </c>
      <c r="H71" s="22">
        <v>0</v>
      </c>
      <c r="I71" s="22">
        <f>67795+480</f>
        <v>68275</v>
      </c>
      <c r="J71" s="27"/>
    </row>
    <row r="72" spans="1:10" ht="15.75" thickBot="1" x14ac:dyDescent="0.3">
      <c r="A72" s="23" t="s">
        <v>152</v>
      </c>
      <c r="B72" s="24" t="s">
        <v>153</v>
      </c>
      <c r="C72" s="18">
        <f>D72+E72+F72</f>
        <v>0</v>
      </c>
      <c r="D72" s="27"/>
      <c r="E72" s="27"/>
      <c r="F72" s="27"/>
      <c r="G72" s="18">
        <f>H72+I72+J72</f>
        <v>0</v>
      </c>
      <c r="H72" s="22"/>
      <c r="I72" s="22"/>
      <c r="J72" s="27"/>
    </row>
    <row r="73" spans="1:10" ht="15.75" thickBot="1" x14ac:dyDescent="0.3">
      <c r="A73" s="34" t="s">
        <v>154</v>
      </c>
      <c r="B73" s="21" t="s">
        <v>155</v>
      </c>
      <c r="C73" s="15">
        <f t="shared" ref="C73:J73" si="7">C74+C75+C76</f>
        <v>24402</v>
      </c>
      <c r="D73" s="15">
        <f t="shared" si="7"/>
        <v>24402</v>
      </c>
      <c r="E73" s="15">
        <f t="shared" si="7"/>
        <v>0</v>
      </c>
      <c r="F73" s="15">
        <f t="shared" si="7"/>
        <v>0</v>
      </c>
      <c r="G73" s="15">
        <f t="shared" si="7"/>
        <v>21811</v>
      </c>
      <c r="H73" s="15">
        <f t="shared" si="7"/>
        <v>21811</v>
      </c>
      <c r="I73" s="15">
        <f t="shared" si="7"/>
        <v>0</v>
      </c>
      <c r="J73" s="15">
        <f t="shared" si="7"/>
        <v>0</v>
      </c>
    </row>
    <row r="74" spans="1:10" x14ac:dyDescent="0.25">
      <c r="A74" s="16" t="s">
        <v>156</v>
      </c>
      <c r="B74" s="17" t="s">
        <v>157</v>
      </c>
      <c r="C74" s="18">
        <f>D74+E74+F74</f>
        <v>24402</v>
      </c>
      <c r="D74" s="27">
        <v>24402</v>
      </c>
      <c r="E74" s="27"/>
      <c r="F74" s="27"/>
      <c r="G74" s="18">
        <f>H74+I74+J74</f>
        <v>20193</v>
      </c>
      <c r="H74" s="22">
        <v>20193</v>
      </c>
      <c r="I74" s="22"/>
      <c r="J74" s="27"/>
    </row>
    <row r="75" spans="1:10" x14ac:dyDescent="0.25">
      <c r="A75" s="19" t="s">
        <v>158</v>
      </c>
      <c r="B75" s="20" t="s">
        <v>159</v>
      </c>
      <c r="C75" s="18">
        <f>D75+E75+F75</f>
        <v>0</v>
      </c>
      <c r="D75" s="27"/>
      <c r="E75" s="27"/>
      <c r="F75" s="27"/>
      <c r="G75" s="18">
        <v>1618</v>
      </c>
      <c r="H75" s="22">
        <v>1618</v>
      </c>
      <c r="I75" s="22"/>
      <c r="J75" s="27"/>
    </row>
    <row r="76" spans="1:10" ht="15.75" thickBot="1" x14ac:dyDescent="0.3">
      <c r="A76" s="23" t="s">
        <v>160</v>
      </c>
      <c r="B76" s="24" t="s">
        <v>161</v>
      </c>
      <c r="C76" s="18">
        <f>D76+E76+F76</f>
        <v>0</v>
      </c>
      <c r="D76" s="27"/>
      <c r="E76" s="27"/>
      <c r="F76" s="27"/>
      <c r="G76" s="18">
        <f>H76+I76+J76</f>
        <v>0</v>
      </c>
      <c r="H76" s="22"/>
      <c r="I76" s="22"/>
      <c r="J76" s="27"/>
    </row>
    <row r="77" spans="1:10" ht="15.75" thickBot="1" x14ac:dyDescent="0.3">
      <c r="A77" s="34" t="s">
        <v>162</v>
      </c>
      <c r="B77" s="21" t="s">
        <v>163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</row>
    <row r="78" spans="1:10" ht="23.25" x14ac:dyDescent="0.25">
      <c r="A78" s="36" t="s">
        <v>164</v>
      </c>
      <c r="B78" s="17" t="s">
        <v>165</v>
      </c>
      <c r="C78" s="18">
        <f>D78+E78+F78</f>
        <v>0</v>
      </c>
      <c r="D78" s="27"/>
      <c r="E78" s="27"/>
      <c r="F78" s="27"/>
      <c r="G78" s="18">
        <f>H78+I78+J78</f>
        <v>0</v>
      </c>
      <c r="H78" s="22"/>
      <c r="I78" s="22"/>
      <c r="J78" s="27"/>
    </row>
    <row r="79" spans="1:10" ht="23.25" x14ac:dyDescent="0.25">
      <c r="A79" s="37" t="s">
        <v>166</v>
      </c>
      <c r="B79" s="20" t="s">
        <v>167</v>
      </c>
      <c r="C79" s="18">
        <f>D79+E79+F79</f>
        <v>0</v>
      </c>
      <c r="D79" s="27"/>
      <c r="E79" s="27"/>
      <c r="F79" s="27"/>
      <c r="G79" s="18">
        <f>H79+I79+J79</f>
        <v>0</v>
      </c>
      <c r="H79" s="22"/>
      <c r="I79" s="22"/>
      <c r="J79" s="27"/>
    </row>
    <row r="80" spans="1:10" ht="23.25" x14ac:dyDescent="0.25">
      <c r="A80" s="37" t="s">
        <v>168</v>
      </c>
      <c r="B80" s="20" t="s">
        <v>169</v>
      </c>
      <c r="C80" s="18">
        <f>D80+E80+F80</f>
        <v>0</v>
      </c>
      <c r="D80" s="27"/>
      <c r="E80" s="27"/>
      <c r="F80" s="27"/>
      <c r="G80" s="18">
        <f>H80+I80+J80</f>
        <v>0</v>
      </c>
      <c r="H80" s="22"/>
      <c r="I80" s="22"/>
      <c r="J80" s="27"/>
    </row>
    <row r="81" spans="1:10" ht="24" thickBot="1" x14ac:dyDescent="0.3">
      <c r="A81" s="38" t="s">
        <v>170</v>
      </c>
      <c r="B81" s="24" t="s">
        <v>171</v>
      </c>
      <c r="C81" s="18">
        <f>D81+E81+F81</f>
        <v>0</v>
      </c>
      <c r="D81" s="27"/>
      <c r="E81" s="27"/>
      <c r="F81" s="27"/>
      <c r="G81" s="18">
        <f>H81+I81+J81</f>
        <v>0</v>
      </c>
      <c r="H81" s="22"/>
      <c r="I81" s="22"/>
      <c r="J81" s="27"/>
    </row>
    <row r="82" spans="1:10" ht="21.75" thickBot="1" x14ac:dyDescent="0.3">
      <c r="A82" s="34" t="s">
        <v>172</v>
      </c>
      <c r="B82" s="21" t="s">
        <v>173</v>
      </c>
      <c r="C82" s="39"/>
      <c r="D82" s="39"/>
      <c r="E82" s="39"/>
      <c r="F82" s="39"/>
      <c r="G82" s="39"/>
      <c r="H82" s="39"/>
      <c r="I82" s="39"/>
      <c r="J82" s="39"/>
    </row>
    <row r="83" spans="1:10" ht="15.75" thickBot="1" x14ac:dyDescent="0.3">
      <c r="A83" s="34" t="s">
        <v>174</v>
      </c>
      <c r="B83" s="40" t="s">
        <v>175</v>
      </c>
      <c r="C83" s="26">
        <f t="shared" ref="C83:J83" si="8">C61+C65+C70+C73+C77</f>
        <v>58850</v>
      </c>
      <c r="D83" s="26">
        <f t="shared" si="8"/>
        <v>24402</v>
      </c>
      <c r="E83" s="26">
        <f t="shared" si="8"/>
        <v>34448</v>
      </c>
      <c r="F83" s="26">
        <f t="shared" si="8"/>
        <v>0</v>
      </c>
      <c r="G83" s="15">
        <f t="shared" si="8"/>
        <v>90086</v>
      </c>
      <c r="H83" s="15">
        <f t="shared" si="8"/>
        <v>21811</v>
      </c>
      <c r="I83" s="15">
        <f t="shared" si="8"/>
        <v>68275</v>
      </c>
      <c r="J83" s="26">
        <f t="shared" si="8"/>
        <v>0</v>
      </c>
    </row>
    <row r="84" spans="1:10" ht="25.5" customHeight="1" thickBot="1" x14ac:dyDescent="0.3">
      <c r="A84" s="41" t="s">
        <v>176</v>
      </c>
      <c r="B84" s="42" t="s">
        <v>177</v>
      </c>
      <c r="C84" s="26">
        <f t="shared" ref="C84:J84" si="9">C60+C83</f>
        <v>184029</v>
      </c>
      <c r="D84" s="26">
        <f t="shared" si="9"/>
        <v>87148</v>
      </c>
      <c r="E84" s="26">
        <f t="shared" si="9"/>
        <v>96881</v>
      </c>
      <c r="F84" s="26">
        <f t="shared" si="9"/>
        <v>0</v>
      </c>
      <c r="G84" s="15">
        <f t="shared" si="9"/>
        <v>247898</v>
      </c>
      <c r="H84" s="15">
        <f t="shared" si="9"/>
        <v>90973</v>
      </c>
      <c r="I84" s="15">
        <f t="shared" si="9"/>
        <v>156925</v>
      </c>
      <c r="J84" s="26">
        <f t="shared" si="9"/>
        <v>0</v>
      </c>
    </row>
    <row r="85" spans="1:10" x14ac:dyDescent="0.25">
      <c r="A85" s="43"/>
      <c r="B85" s="43"/>
      <c r="C85" s="44"/>
      <c r="D85" s="44"/>
      <c r="E85" s="44"/>
      <c r="F85" s="44"/>
      <c r="G85" s="44"/>
      <c r="H85" s="44"/>
      <c r="I85" s="44"/>
      <c r="J85" s="44"/>
    </row>
    <row r="86" spans="1:10" x14ac:dyDescent="0.25">
      <c r="A86" s="43"/>
      <c r="B86" s="43"/>
      <c r="C86" s="44"/>
      <c r="D86" s="44"/>
      <c r="E86" s="44"/>
      <c r="F86" s="44"/>
      <c r="G86" s="44"/>
      <c r="H86" s="44"/>
      <c r="I86" s="44"/>
      <c r="J86" s="44"/>
    </row>
    <row r="87" spans="1:10" ht="15.75" x14ac:dyDescent="0.25">
      <c r="A87" s="45"/>
      <c r="B87" s="46"/>
      <c r="C87" s="47"/>
      <c r="D87" s="47"/>
      <c r="E87" s="47"/>
      <c r="F87" s="47"/>
      <c r="G87" s="47"/>
      <c r="H87" s="47"/>
      <c r="I87" s="47"/>
      <c r="J87" s="47"/>
    </row>
    <row r="88" spans="1:10" ht="15.75" x14ac:dyDescent="0.25">
      <c r="A88" s="1" t="s">
        <v>178</v>
      </c>
      <c r="B88" s="1"/>
      <c r="C88" s="1"/>
      <c r="D88" s="1"/>
      <c r="E88" s="1"/>
      <c r="F88" s="1"/>
    </row>
    <row r="89" spans="1:10" ht="15.75" thickBot="1" x14ac:dyDescent="0.3">
      <c r="A89" s="48"/>
      <c r="B89" s="48"/>
      <c r="C89" s="49"/>
      <c r="D89" s="49"/>
      <c r="E89" s="49"/>
      <c r="F89" s="49"/>
      <c r="G89" s="49"/>
      <c r="H89" s="49"/>
      <c r="I89" s="49"/>
      <c r="J89" s="49"/>
    </row>
    <row r="90" spans="1:10" ht="36.75" customHeight="1" thickBot="1" x14ac:dyDescent="0.3">
      <c r="A90" s="5" t="s">
        <v>2</v>
      </c>
      <c r="B90" s="6" t="s">
        <v>179</v>
      </c>
      <c r="C90" s="7" t="s">
        <v>4</v>
      </c>
      <c r="D90" s="8"/>
      <c r="E90" s="8"/>
      <c r="F90" s="9"/>
      <c r="G90" s="7" t="s">
        <v>180</v>
      </c>
      <c r="H90" s="8"/>
      <c r="I90" s="8"/>
      <c r="J90" s="9"/>
    </row>
    <row r="91" spans="1:10" ht="15.75" thickBot="1" x14ac:dyDescent="0.3">
      <c r="A91" s="50" t="s">
        <v>6</v>
      </c>
      <c r="B91" s="51" t="s">
        <v>7</v>
      </c>
      <c r="C91" s="52" t="s">
        <v>8</v>
      </c>
      <c r="D91" s="52" t="s">
        <v>9</v>
      </c>
      <c r="E91" s="52" t="s">
        <v>10</v>
      </c>
      <c r="F91" s="52" t="s">
        <v>11</v>
      </c>
      <c r="G91" s="52" t="s">
        <v>12</v>
      </c>
      <c r="H91" s="52" t="s">
        <v>13</v>
      </c>
      <c r="I91" s="52" t="s">
        <v>14</v>
      </c>
      <c r="J91" s="52" t="s">
        <v>15</v>
      </c>
    </row>
    <row r="92" spans="1:10" ht="42.75" thickBot="1" x14ac:dyDescent="0.3">
      <c r="A92" s="10"/>
      <c r="B92" s="11"/>
      <c r="C92" s="12" t="s">
        <v>16</v>
      </c>
      <c r="D92" s="12" t="s">
        <v>17</v>
      </c>
      <c r="E92" s="12" t="s">
        <v>18</v>
      </c>
      <c r="F92" s="12" t="s">
        <v>19</v>
      </c>
      <c r="G92" s="12" t="s">
        <v>16</v>
      </c>
      <c r="H92" s="12" t="s">
        <v>17</v>
      </c>
      <c r="I92" s="12" t="s">
        <v>18</v>
      </c>
      <c r="J92" s="12" t="s">
        <v>19</v>
      </c>
    </row>
    <row r="93" spans="1:10" ht="15.75" thickBot="1" x14ac:dyDescent="0.3">
      <c r="A93" s="53" t="s">
        <v>20</v>
      </c>
      <c r="B93" s="54" t="s">
        <v>181</v>
      </c>
      <c r="C93" s="55">
        <f>C94+C95+C96+C97+C98</f>
        <v>123179</v>
      </c>
      <c r="D93" s="55">
        <f>D94+D95+D96+D97+D98</f>
        <v>120226</v>
      </c>
      <c r="E93" s="55">
        <f>E94+E95+E96+E97+E98</f>
        <v>2953</v>
      </c>
      <c r="F93" s="55">
        <v>0</v>
      </c>
      <c r="G93" s="55">
        <f>G94+G95+G96+G97+G98</f>
        <v>152309</v>
      </c>
      <c r="H93" s="55">
        <f>H94+H95+H96+H97+H98</f>
        <v>147498</v>
      </c>
      <c r="I93" s="55">
        <f>I94+I95+I96+I97+I98</f>
        <v>4811</v>
      </c>
      <c r="J93" s="55">
        <v>0</v>
      </c>
    </row>
    <row r="94" spans="1:10" x14ac:dyDescent="0.25">
      <c r="A94" s="56" t="s">
        <v>22</v>
      </c>
      <c r="B94" s="57" t="s">
        <v>182</v>
      </c>
      <c r="C94" s="18">
        <f t="shared" ref="C94:C108" si="10">D94+E94+F94</f>
        <v>66233</v>
      </c>
      <c r="D94" s="58">
        <v>65297</v>
      </c>
      <c r="E94" s="58">
        <v>936</v>
      </c>
      <c r="F94" s="58"/>
      <c r="G94" s="18">
        <f>H94+I94+J94</f>
        <v>69968</v>
      </c>
      <c r="H94" s="58">
        <v>68553</v>
      </c>
      <c r="I94" s="58">
        <f>708+707</f>
        <v>1415</v>
      </c>
      <c r="J94" s="58"/>
    </row>
    <row r="95" spans="1:10" x14ac:dyDescent="0.25">
      <c r="A95" s="19" t="s">
        <v>24</v>
      </c>
      <c r="B95" s="59" t="s">
        <v>183</v>
      </c>
      <c r="C95" s="18">
        <f t="shared" si="10"/>
        <v>12740</v>
      </c>
      <c r="D95" s="22">
        <v>12484</v>
      </c>
      <c r="E95" s="22">
        <v>256</v>
      </c>
      <c r="F95" s="22"/>
      <c r="G95" s="18">
        <f>H95+I95+J95</f>
        <v>14648</v>
      </c>
      <c r="H95" s="22">
        <f>3345+10915</f>
        <v>14260</v>
      </c>
      <c r="I95" s="22">
        <f>194+194</f>
        <v>388</v>
      </c>
      <c r="J95" s="22"/>
    </row>
    <row r="96" spans="1:10" x14ac:dyDescent="0.25">
      <c r="A96" s="19" t="s">
        <v>26</v>
      </c>
      <c r="B96" s="59" t="s">
        <v>184</v>
      </c>
      <c r="C96" s="18">
        <f t="shared" si="10"/>
        <v>36858</v>
      </c>
      <c r="D96" s="25">
        <v>35217</v>
      </c>
      <c r="E96" s="25">
        <v>1641</v>
      </c>
      <c r="F96" s="25"/>
      <c r="G96" s="18">
        <f>H96+I96+J96</f>
        <v>50185</v>
      </c>
      <c r="H96" s="25">
        <f>7164+40213</f>
        <v>47377</v>
      </c>
      <c r="I96" s="25">
        <f>1404+1404</f>
        <v>2808</v>
      </c>
      <c r="J96" s="25"/>
    </row>
    <row r="97" spans="1:10" x14ac:dyDescent="0.25">
      <c r="A97" s="19" t="s">
        <v>28</v>
      </c>
      <c r="B97" s="60" t="s">
        <v>185</v>
      </c>
      <c r="C97" s="18">
        <f t="shared" si="10"/>
        <v>1315</v>
      </c>
      <c r="D97" s="25">
        <v>1315</v>
      </c>
      <c r="E97" s="25"/>
      <c r="F97" s="25"/>
      <c r="G97" s="18">
        <f>H97+I97+J97</f>
        <v>1315</v>
      </c>
      <c r="H97" s="25">
        <v>1315</v>
      </c>
      <c r="I97" s="25"/>
      <c r="J97" s="25"/>
    </row>
    <row r="98" spans="1:10" x14ac:dyDescent="0.25">
      <c r="A98" s="19" t="s">
        <v>186</v>
      </c>
      <c r="B98" s="61" t="s">
        <v>187</v>
      </c>
      <c r="C98" s="18">
        <f>D98+E98+F98</f>
        <v>6033</v>
      </c>
      <c r="D98" s="25">
        <v>5913</v>
      </c>
      <c r="E98" s="25">
        <v>120</v>
      </c>
      <c r="F98" s="25">
        <f>F100+F101+F102+F103+F104+F105+F106+F107+F108</f>
        <v>0</v>
      </c>
      <c r="G98" s="18">
        <f>H98+I98</f>
        <v>16193</v>
      </c>
      <c r="H98" s="25">
        <v>15993</v>
      </c>
      <c r="I98" s="25">
        <v>200</v>
      </c>
      <c r="J98" s="25">
        <f>J100+J101+J102+J103+J104+J105+J106+J107+J108</f>
        <v>0</v>
      </c>
    </row>
    <row r="99" spans="1:10" x14ac:dyDescent="0.25">
      <c r="A99" s="19" t="s">
        <v>188</v>
      </c>
      <c r="B99" s="59" t="s">
        <v>189</v>
      </c>
      <c r="C99" s="18">
        <f t="shared" si="10"/>
        <v>200</v>
      </c>
      <c r="D99" s="25">
        <v>200</v>
      </c>
      <c r="E99" s="25"/>
      <c r="F99" s="25"/>
      <c r="G99" s="18">
        <v>670</v>
      </c>
      <c r="H99" s="25">
        <v>670</v>
      </c>
      <c r="I99" s="25"/>
      <c r="J99" s="25"/>
    </row>
    <row r="100" spans="1:10" x14ac:dyDescent="0.25">
      <c r="A100" s="19" t="s">
        <v>190</v>
      </c>
      <c r="B100" s="62" t="s">
        <v>191</v>
      </c>
      <c r="C100" s="18">
        <f t="shared" si="10"/>
        <v>0</v>
      </c>
      <c r="D100" s="25"/>
      <c r="E100" s="25"/>
      <c r="F100" s="25"/>
      <c r="G100" s="18">
        <f t="shared" ref="G100:G107" si="11">H100+I100+J100</f>
        <v>0</v>
      </c>
      <c r="H100" s="25"/>
      <c r="I100" s="25"/>
      <c r="J100" s="25"/>
    </row>
    <row r="101" spans="1:10" ht="22.5" x14ac:dyDescent="0.25">
      <c r="A101" s="19" t="s">
        <v>192</v>
      </c>
      <c r="B101" s="63" t="s">
        <v>193</v>
      </c>
      <c r="C101" s="18">
        <f t="shared" si="10"/>
        <v>0</v>
      </c>
      <c r="D101" s="25"/>
      <c r="E101" s="25"/>
      <c r="F101" s="25"/>
      <c r="G101" s="18">
        <f t="shared" si="11"/>
        <v>0</v>
      </c>
      <c r="H101" s="25"/>
      <c r="I101" s="25"/>
      <c r="J101" s="25"/>
    </row>
    <row r="102" spans="1:10" ht="22.5" x14ac:dyDescent="0.25">
      <c r="A102" s="19" t="s">
        <v>194</v>
      </c>
      <c r="B102" s="63" t="s">
        <v>195</v>
      </c>
      <c r="C102" s="18">
        <f t="shared" si="10"/>
        <v>0</v>
      </c>
      <c r="D102" s="25"/>
      <c r="E102" s="25"/>
      <c r="F102" s="25"/>
      <c r="G102" s="18">
        <f t="shared" si="11"/>
        <v>0</v>
      </c>
      <c r="H102" s="25"/>
      <c r="I102" s="25"/>
      <c r="J102" s="25"/>
    </row>
    <row r="103" spans="1:10" x14ac:dyDescent="0.25">
      <c r="A103" s="19" t="s">
        <v>196</v>
      </c>
      <c r="B103" s="62" t="s">
        <v>197</v>
      </c>
      <c r="C103" s="18">
        <f t="shared" si="10"/>
        <v>5713</v>
      </c>
      <c r="D103" s="25">
        <v>5713</v>
      </c>
      <c r="E103" s="25"/>
      <c r="F103" s="25"/>
      <c r="G103" s="18">
        <v>9384</v>
      </c>
      <c r="H103" s="25">
        <v>9384</v>
      </c>
      <c r="I103" s="25"/>
      <c r="J103" s="25"/>
    </row>
    <row r="104" spans="1:10" x14ac:dyDescent="0.25">
      <c r="A104" s="19" t="s">
        <v>198</v>
      </c>
      <c r="B104" s="62" t="s">
        <v>199</v>
      </c>
      <c r="C104" s="18">
        <f t="shared" si="10"/>
        <v>0</v>
      </c>
      <c r="D104" s="25"/>
      <c r="E104" s="25"/>
      <c r="F104" s="25"/>
      <c r="G104" s="18">
        <f t="shared" si="11"/>
        <v>0</v>
      </c>
      <c r="H104" s="25"/>
      <c r="I104" s="25"/>
      <c r="J104" s="25"/>
    </row>
    <row r="105" spans="1:10" ht="22.5" x14ac:dyDescent="0.25">
      <c r="A105" s="19" t="s">
        <v>200</v>
      </c>
      <c r="B105" s="63" t="s">
        <v>201</v>
      </c>
      <c r="C105" s="18">
        <f t="shared" si="10"/>
        <v>0</v>
      </c>
      <c r="D105" s="25"/>
      <c r="E105" s="25"/>
      <c r="F105" s="25"/>
      <c r="G105" s="18">
        <f t="shared" si="11"/>
        <v>0</v>
      </c>
      <c r="H105" s="25"/>
      <c r="I105" s="25"/>
      <c r="J105" s="25"/>
    </row>
    <row r="106" spans="1:10" x14ac:dyDescent="0.25">
      <c r="A106" s="64" t="s">
        <v>202</v>
      </c>
      <c r="B106" s="65" t="s">
        <v>203</v>
      </c>
      <c r="C106" s="18">
        <f t="shared" si="10"/>
        <v>0</v>
      </c>
      <c r="D106" s="25"/>
      <c r="E106" s="25"/>
      <c r="F106" s="25"/>
      <c r="G106" s="18">
        <f t="shared" si="11"/>
        <v>0</v>
      </c>
      <c r="H106" s="25"/>
      <c r="I106" s="25"/>
      <c r="J106" s="25"/>
    </row>
    <row r="107" spans="1:10" x14ac:dyDescent="0.25">
      <c r="A107" s="19" t="s">
        <v>204</v>
      </c>
      <c r="B107" s="65" t="s">
        <v>205</v>
      </c>
      <c r="C107" s="18">
        <f t="shared" si="10"/>
        <v>0</v>
      </c>
      <c r="D107" s="25"/>
      <c r="E107" s="25"/>
      <c r="F107" s="25"/>
      <c r="G107" s="18">
        <f t="shared" si="11"/>
        <v>0</v>
      </c>
      <c r="H107" s="25"/>
      <c r="I107" s="25"/>
      <c r="J107" s="25"/>
    </row>
    <row r="108" spans="1:10" ht="23.25" thickBot="1" x14ac:dyDescent="0.3">
      <c r="A108" s="66" t="s">
        <v>206</v>
      </c>
      <c r="B108" s="67" t="s">
        <v>207</v>
      </c>
      <c r="C108" s="18">
        <f t="shared" si="10"/>
        <v>120</v>
      </c>
      <c r="D108" s="68"/>
      <c r="E108" s="68">
        <v>120</v>
      </c>
      <c r="F108" s="68"/>
      <c r="G108" s="18">
        <v>6139</v>
      </c>
      <c r="H108" s="68">
        <v>5939</v>
      </c>
      <c r="I108" s="68">
        <v>200</v>
      </c>
      <c r="J108" s="68"/>
    </row>
    <row r="109" spans="1:10" ht="15.75" thickBot="1" x14ac:dyDescent="0.3">
      <c r="A109" s="13" t="s">
        <v>32</v>
      </c>
      <c r="B109" s="69" t="s">
        <v>208</v>
      </c>
      <c r="C109" s="15">
        <f>C110+C112+C114</f>
        <v>34448</v>
      </c>
      <c r="D109" s="15">
        <v>3503</v>
      </c>
      <c r="E109" s="15">
        <f>E110+E112+E114</f>
        <v>30945</v>
      </c>
      <c r="F109" s="15">
        <v>0</v>
      </c>
      <c r="G109" s="15">
        <f>G110+G112+G114</f>
        <v>71786</v>
      </c>
      <c r="H109" s="15">
        <v>0</v>
      </c>
      <c r="I109" s="15">
        <f>I110+I112+I114</f>
        <v>71786</v>
      </c>
      <c r="J109" s="15">
        <v>0</v>
      </c>
    </row>
    <row r="110" spans="1:10" x14ac:dyDescent="0.25">
      <c r="A110" s="16" t="s">
        <v>34</v>
      </c>
      <c r="B110" s="59" t="s">
        <v>209</v>
      </c>
      <c r="C110" s="18">
        <f>D110+E110+F110</f>
        <v>3503</v>
      </c>
      <c r="D110" s="18">
        <v>3503</v>
      </c>
      <c r="E110" s="18"/>
      <c r="F110" s="18">
        <f>F111</f>
        <v>0</v>
      </c>
      <c r="G110" s="18">
        <v>9490</v>
      </c>
      <c r="H110" s="18">
        <f>H111</f>
        <v>0</v>
      </c>
      <c r="I110" s="18">
        <v>9490</v>
      </c>
      <c r="J110" s="18">
        <f>J111</f>
        <v>0</v>
      </c>
    </row>
    <row r="111" spans="1:10" x14ac:dyDescent="0.25">
      <c r="A111" s="16" t="s">
        <v>36</v>
      </c>
      <c r="B111" s="70" t="s">
        <v>210</v>
      </c>
      <c r="C111" s="18">
        <f t="shared" ref="C111:C122" si="12">D111+E111+F111</f>
        <v>0</v>
      </c>
      <c r="D111" s="18"/>
      <c r="E111" s="18"/>
      <c r="F111" s="18"/>
      <c r="G111" s="18"/>
      <c r="H111" s="18"/>
      <c r="I111" s="18"/>
      <c r="J111" s="18"/>
    </row>
    <row r="112" spans="1:10" x14ac:dyDescent="0.25">
      <c r="A112" s="16" t="s">
        <v>38</v>
      </c>
      <c r="B112" s="70" t="s">
        <v>211</v>
      </c>
      <c r="C112" s="18">
        <f t="shared" si="12"/>
        <v>30945</v>
      </c>
      <c r="D112" s="22">
        <f>D113</f>
        <v>0</v>
      </c>
      <c r="E112" s="22">
        <v>30945</v>
      </c>
      <c r="F112" s="22">
        <f>F113</f>
        <v>0</v>
      </c>
      <c r="G112" s="18">
        <v>62296</v>
      </c>
      <c r="H112" s="22">
        <f>H113</f>
        <v>0</v>
      </c>
      <c r="I112" s="22">
        <v>62296</v>
      </c>
      <c r="J112" s="22">
        <f>J113</f>
        <v>0</v>
      </c>
    </row>
    <row r="113" spans="1:10" x14ac:dyDescent="0.25">
      <c r="A113" s="16" t="s">
        <v>40</v>
      </c>
      <c r="B113" s="70" t="s">
        <v>212</v>
      </c>
      <c r="C113" s="18">
        <f t="shared" si="12"/>
        <v>0</v>
      </c>
      <c r="D113" s="71"/>
      <c r="E113" s="71">
        <v>0</v>
      </c>
      <c r="F113" s="71"/>
      <c r="G113" s="18">
        <f>H113+I113+J113</f>
        <v>0</v>
      </c>
      <c r="H113" s="71"/>
      <c r="I113" s="71">
        <v>0</v>
      </c>
      <c r="J113" s="71"/>
    </row>
    <row r="114" spans="1:10" x14ac:dyDescent="0.25">
      <c r="A114" s="16" t="s">
        <v>42</v>
      </c>
      <c r="B114" s="72" t="s">
        <v>213</v>
      </c>
      <c r="C114" s="18"/>
      <c r="D114" s="71"/>
      <c r="E114" s="71"/>
      <c r="F114" s="71"/>
      <c r="G114" s="18"/>
      <c r="H114" s="71"/>
      <c r="I114" s="71"/>
      <c r="J114" s="71"/>
    </row>
    <row r="115" spans="1:10" ht="22.5" x14ac:dyDescent="0.25">
      <c r="A115" s="16" t="s">
        <v>44</v>
      </c>
      <c r="B115" s="73" t="s">
        <v>214</v>
      </c>
      <c r="C115" s="18">
        <f t="shared" si="12"/>
        <v>0</v>
      </c>
      <c r="D115" s="71"/>
      <c r="E115" s="71"/>
      <c r="F115" s="71"/>
      <c r="G115" s="18">
        <f>H115+I115+J115</f>
        <v>0</v>
      </c>
      <c r="H115" s="71"/>
      <c r="I115" s="71"/>
      <c r="J115" s="71"/>
    </row>
    <row r="116" spans="1:10" ht="22.5" x14ac:dyDescent="0.25">
      <c r="A116" s="16" t="s">
        <v>215</v>
      </c>
      <c r="B116" s="74" t="s">
        <v>216</v>
      </c>
      <c r="C116" s="18">
        <f t="shared" si="12"/>
        <v>0</v>
      </c>
      <c r="D116" s="71"/>
      <c r="E116" s="71"/>
      <c r="F116" s="71"/>
      <c r="G116" s="18">
        <f>H116+I116+J116</f>
        <v>0</v>
      </c>
      <c r="H116" s="71"/>
      <c r="I116" s="71"/>
      <c r="J116" s="71"/>
    </row>
    <row r="117" spans="1:10" ht="22.5" x14ac:dyDescent="0.25">
      <c r="A117" s="16" t="s">
        <v>217</v>
      </c>
      <c r="B117" s="63" t="s">
        <v>195</v>
      </c>
      <c r="C117" s="18">
        <f t="shared" si="12"/>
        <v>0</v>
      </c>
      <c r="D117" s="71"/>
      <c r="E117" s="71"/>
      <c r="F117" s="71"/>
      <c r="G117" s="18">
        <f>H117+I117+J117</f>
        <v>0</v>
      </c>
      <c r="H117" s="71"/>
      <c r="I117" s="71"/>
      <c r="J117" s="71"/>
    </row>
    <row r="118" spans="1:10" x14ac:dyDescent="0.25">
      <c r="A118" s="16" t="s">
        <v>218</v>
      </c>
      <c r="B118" s="63" t="s">
        <v>219</v>
      </c>
      <c r="C118" s="18">
        <f>D118+E118+F118</f>
        <v>0</v>
      </c>
      <c r="D118" s="71"/>
      <c r="E118" s="71"/>
      <c r="F118" s="71"/>
      <c r="G118" s="18"/>
      <c r="H118" s="71"/>
      <c r="I118" s="71"/>
      <c r="J118" s="71"/>
    </row>
    <row r="119" spans="1:10" ht="22.5" x14ac:dyDescent="0.25">
      <c r="A119" s="16" t="s">
        <v>220</v>
      </c>
      <c r="B119" s="63" t="s">
        <v>221</v>
      </c>
      <c r="C119" s="18">
        <f t="shared" si="12"/>
        <v>0</v>
      </c>
      <c r="D119" s="71"/>
      <c r="E119" s="71"/>
      <c r="F119" s="71"/>
      <c r="G119" s="18">
        <f>H119+I119+J119</f>
        <v>0</v>
      </c>
      <c r="H119" s="71"/>
      <c r="I119" s="71"/>
      <c r="J119" s="71"/>
    </row>
    <row r="120" spans="1:10" ht="22.5" x14ac:dyDescent="0.25">
      <c r="A120" s="16" t="s">
        <v>222</v>
      </c>
      <c r="B120" s="63" t="s">
        <v>201</v>
      </c>
      <c r="C120" s="18">
        <f t="shared" si="12"/>
        <v>0</v>
      </c>
      <c r="D120" s="71"/>
      <c r="E120" s="71"/>
      <c r="F120" s="71"/>
      <c r="G120" s="18">
        <f>H120+I120+J120</f>
        <v>0</v>
      </c>
      <c r="H120" s="71"/>
      <c r="I120" s="71"/>
      <c r="J120" s="71"/>
    </row>
    <row r="121" spans="1:10" x14ac:dyDescent="0.25">
      <c r="A121" s="16" t="s">
        <v>223</v>
      </c>
      <c r="B121" s="63" t="s">
        <v>224</v>
      </c>
      <c r="C121" s="18">
        <f t="shared" si="12"/>
        <v>0</v>
      </c>
      <c r="D121" s="71"/>
      <c r="E121" s="71"/>
      <c r="F121" s="71"/>
      <c r="G121" s="18">
        <f>H121+I121+J121</f>
        <v>0</v>
      </c>
      <c r="H121" s="71"/>
      <c r="I121" s="71"/>
      <c r="J121" s="71"/>
    </row>
    <row r="122" spans="1:10" ht="23.25" thickBot="1" x14ac:dyDescent="0.3">
      <c r="A122" s="64" t="s">
        <v>225</v>
      </c>
      <c r="B122" s="63" t="s">
        <v>226</v>
      </c>
      <c r="C122" s="18">
        <f t="shared" si="12"/>
        <v>0</v>
      </c>
      <c r="D122" s="75"/>
      <c r="E122" s="75"/>
      <c r="F122" s="75"/>
      <c r="G122" s="18">
        <f>H122+I122+J122</f>
        <v>0</v>
      </c>
      <c r="H122" s="75"/>
      <c r="I122" s="75"/>
      <c r="J122" s="75"/>
    </row>
    <row r="123" spans="1:10" ht="15.75" thickBot="1" x14ac:dyDescent="0.3">
      <c r="A123" s="13" t="s">
        <v>46</v>
      </c>
      <c r="B123" s="76" t="s">
        <v>227</v>
      </c>
      <c r="C123" s="15">
        <f t="shared" ref="C123:J123" si="13">C124+C125</f>
        <v>2000</v>
      </c>
      <c r="D123" s="15">
        <f t="shared" si="13"/>
        <v>2000</v>
      </c>
      <c r="E123" s="15">
        <f t="shared" si="13"/>
        <v>0</v>
      </c>
      <c r="F123" s="15">
        <f t="shared" si="13"/>
        <v>0</v>
      </c>
      <c r="G123" s="15">
        <f t="shared" si="13"/>
        <v>2000</v>
      </c>
      <c r="H123" s="15">
        <f t="shared" si="13"/>
        <v>2000</v>
      </c>
      <c r="I123" s="15">
        <f t="shared" si="13"/>
        <v>0</v>
      </c>
      <c r="J123" s="15">
        <f t="shared" si="13"/>
        <v>0</v>
      </c>
    </row>
    <row r="124" spans="1:10" x14ac:dyDescent="0.25">
      <c r="A124" s="16" t="s">
        <v>48</v>
      </c>
      <c r="B124" s="77" t="s">
        <v>228</v>
      </c>
      <c r="C124" s="18">
        <f>D124+E124+F124</f>
        <v>2000</v>
      </c>
      <c r="D124" s="18">
        <v>2000</v>
      </c>
      <c r="E124" s="18"/>
      <c r="F124" s="18"/>
      <c r="G124" s="18">
        <v>2000</v>
      </c>
      <c r="H124" s="18">
        <v>2000</v>
      </c>
      <c r="I124" s="18"/>
      <c r="J124" s="18"/>
    </row>
    <row r="125" spans="1:10" ht="15.75" thickBot="1" x14ac:dyDescent="0.3">
      <c r="A125" s="23" t="s">
        <v>50</v>
      </c>
      <c r="B125" s="70" t="s">
        <v>229</v>
      </c>
      <c r="C125" s="18">
        <f>D125+E125+F125</f>
        <v>0</v>
      </c>
      <c r="D125" s="25"/>
      <c r="E125" s="25"/>
      <c r="F125" s="25"/>
      <c r="G125" s="18">
        <f>H125+I125+J125</f>
        <v>0</v>
      </c>
      <c r="H125" s="25"/>
      <c r="I125" s="25"/>
      <c r="J125" s="25"/>
    </row>
    <row r="126" spans="1:10" ht="15.75" thickBot="1" x14ac:dyDescent="0.3">
      <c r="A126" s="13" t="s">
        <v>230</v>
      </c>
      <c r="B126" s="76" t="s">
        <v>231</v>
      </c>
      <c r="C126" s="15">
        <f t="shared" ref="C126:J126" si="14">C93+C109+C123</f>
        <v>159627</v>
      </c>
      <c r="D126" s="15">
        <f t="shared" si="14"/>
        <v>125729</v>
      </c>
      <c r="E126" s="15">
        <f t="shared" si="14"/>
        <v>33898</v>
      </c>
      <c r="F126" s="15">
        <f t="shared" si="14"/>
        <v>0</v>
      </c>
      <c r="G126" s="15">
        <f t="shared" si="14"/>
        <v>226095</v>
      </c>
      <c r="H126" s="15">
        <f t="shared" si="14"/>
        <v>149498</v>
      </c>
      <c r="I126" s="15">
        <f t="shared" si="14"/>
        <v>76597</v>
      </c>
      <c r="J126" s="15">
        <f t="shared" si="14"/>
        <v>0</v>
      </c>
    </row>
    <row r="127" spans="1:10" ht="21.75" thickBot="1" x14ac:dyDescent="0.3">
      <c r="A127" s="13" t="s">
        <v>74</v>
      </c>
      <c r="B127" s="76" t="s">
        <v>232</v>
      </c>
      <c r="C127" s="15">
        <f>C128+C129+C130</f>
        <v>0</v>
      </c>
      <c r="D127" s="15">
        <v>0</v>
      </c>
      <c r="E127" s="15">
        <v>0</v>
      </c>
      <c r="F127" s="15">
        <v>0</v>
      </c>
      <c r="G127" s="15">
        <f>G128+G129+G130</f>
        <v>0</v>
      </c>
      <c r="H127" s="15">
        <v>0</v>
      </c>
      <c r="I127" s="15">
        <v>0</v>
      </c>
      <c r="J127" s="15">
        <v>0</v>
      </c>
    </row>
    <row r="128" spans="1:10" x14ac:dyDescent="0.25">
      <c r="A128" s="16" t="s">
        <v>76</v>
      </c>
      <c r="B128" s="77" t="s">
        <v>233</v>
      </c>
      <c r="C128" s="18">
        <f t="shared" ref="C128:C135" si="15">D128+E128+F128</f>
        <v>0</v>
      </c>
      <c r="D128" s="71"/>
      <c r="E128" s="71"/>
      <c r="F128" s="71"/>
      <c r="G128" s="18"/>
      <c r="H128" s="71"/>
      <c r="I128" s="71"/>
      <c r="J128" s="71"/>
    </row>
    <row r="129" spans="1:10" ht="22.5" x14ac:dyDescent="0.25">
      <c r="A129" s="16" t="s">
        <v>78</v>
      </c>
      <c r="B129" s="77" t="s">
        <v>234</v>
      </c>
      <c r="C129" s="18">
        <f t="shared" si="15"/>
        <v>0</v>
      </c>
      <c r="D129" s="71"/>
      <c r="E129" s="71"/>
      <c r="F129" s="71"/>
      <c r="G129" s="18">
        <f t="shared" ref="G129:G135" si="16">H129+I129+J129</f>
        <v>0</v>
      </c>
      <c r="H129" s="71"/>
      <c r="I129" s="71"/>
      <c r="J129" s="71"/>
    </row>
    <row r="130" spans="1:10" x14ac:dyDescent="0.25">
      <c r="A130" s="78" t="s">
        <v>80</v>
      </c>
      <c r="B130" s="59" t="s">
        <v>235</v>
      </c>
      <c r="C130" s="18">
        <f t="shared" si="15"/>
        <v>0</v>
      </c>
      <c r="D130" s="79"/>
      <c r="E130" s="79"/>
      <c r="F130" s="79"/>
      <c r="G130" s="18">
        <f t="shared" si="16"/>
        <v>0</v>
      </c>
      <c r="H130" s="79"/>
      <c r="I130" s="79"/>
      <c r="J130" s="79"/>
    </row>
    <row r="131" spans="1:10" ht="15.75" thickBot="1" x14ac:dyDescent="0.3">
      <c r="A131" s="28" t="s">
        <v>96</v>
      </c>
      <c r="B131" s="80" t="s">
        <v>236</v>
      </c>
      <c r="C131" s="18">
        <f t="shared" si="15"/>
        <v>0</v>
      </c>
      <c r="D131" s="30">
        <v>0</v>
      </c>
      <c r="E131" s="30">
        <v>0</v>
      </c>
      <c r="F131" s="30">
        <v>0</v>
      </c>
      <c r="G131" s="18">
        <f t="shared" si="16"/>
        <v>0</v>
      </c>
      <c r="H131" s="30">
        <v>0</v>
      </c>
      <c r="I131" s="30">
        <v>0</v>
      </c>
      <c r="J131" s="30">
        <v>0</v>
      </c>
    </row>
    <row r="132" spans="1:10" x14ac:dyDescent="0.25">
      <c r="A132" s="16" t="s">
        <v>98</v>
      </c>
      <c r="B132" s="77" t="s">
        <v>237</v>
      </c>
      <c r="C132" s="18">
        <f t="shared" si="15"/>
        <v>0</v>
      </c>
      <c r="D132" s="71"/>
      <c r="E132" s="71"/>
      <c r="F132" s="71"/>
      <c r="G132" s="18">
        <f t="shared" si="16"/>
        <v>0</v>
      </c>
      <c r="H132" s="71"/>
      <c r="I132" s="71"/>
      <c r="J132" s="71"/>
    </row>
    <row r="133" spans="1:10" x14ac:dyDescent="0.25">
      <c r="A133" s="16" t="s">
        <v>100</v>
      </c>
      <c r="B133" s="77" t="s">
        <v>238</v>
      </c>
      <c r="C133" s="18">
        <f t="shared" si="15"/>
        <v>0</v>
      </c>
      <c r="D133" s="71"/>
      <c r="E133" s="71"/>
      <c r="F133" s="71"/>
      <c r="G133" s="18">
        <f t="shared" si="16"/>
        <v>0</v>
      </c>
      <c r="H133" s="71"/>
      <c r="I133" s="71"/>
      <c r="J133" s="71"/>
    </row>
    <row r="134" spans="1:10" x14ac:dyDescent="0.25">
      <c r="A134" s="16" t="s">
        <v>102</v>
      </c>
      <c r="B134" s="77" t="s">
        <v>239</v>
      </c>
      <c r="C134" s="18">
        <f t="shared" si="15"/>
        <v>0</v>
      </c>
      <c r="D134" s="71"/>
      <c r="E134" s="71"/>
      <c r="F134" s="71"/>
      <c r="G134" s="18">
        <f t="shared" si="16"/>
        <v>0</v>
      </c>
      <c r="H134" s="71"/>
      <c r="I134" s="71"/>
      <c r="J134" s="71"/>
    </row>
    <row r="135" spans="1:10" ht="15.75" thickBot="1" x14ac:dyDescent="0.3">
      <c r="A135" s="64" t="s">
        <v>104</v>
      </c>
      <c r="B135" s="81" t="s">
        <v>240</v>
      </c>
      <c r="C135" s="18">
        <f t="shared" si="15"/>
        <v>0</v>
      </c>
      <c r="D135" s="71"/>
      <c r="E135" s="71"/>
      <c r="F135" s="71"/>
      <c r="G135" s="18">
        <f t="shared" si="16"/>
        <v>0</v>
      </c>
      <c r="H135" s="71"/>
      <c r="I135" s="71"/>
      <c r="J135" s="71"/>
    </row>
    <row r="136" spans="1:10" ht="15.75" thickBot="1" x14ac:dyDescent="0.3">
      <c r="A136" s="13" t="s">
        <v>241</v>
      </c>
      <c r="B136" s="76" t="s">
        <v>242</v>
      </c>
      <c r="C136" s="26">
        <f t="shared" ref="C136:J136" si="17">C137+C138+C139+C140</f>
        <v>24402</v>
      </c>
      <c r="D136" s="26">
        <f t="shared" si="17"/>
        <v>24402</v>
      </c>
      <c r="E136" s="26">
        <f t="shared" si="17"/>
        <v>0</v>
      </c>
      <c r="F136" s="26">
        <f t="shared" si="17"/>
        <v>0</v>
      </c>
      <c r="G136" s="26">
        <f t="shared" si="17"/>
        <v>21803</v>
      </c>
      <c r="H136" s="26">
        <f t="shared" si="17"/>
        <v>21803</v>
      </c>
      <c r="I136" s="26">
        <f t="shared" si="17"/>
        <v>0</v>
      </c>
      <c r="J136" s="26">
        <f t="shared" si="17"/>
        <v>0</v>
      </c>
    </row>
    <row r="137" spans="1:10" x14ac:dyDescent="0.25">
      <c r="A137" s="16" t="s">
        <v>110</v>
      </c>
      <c r="B137" s="77" t="s">
        <v>243</v>
      </c>
      <c r="C137" s="18">
        <v>24402</v>
      </c>
      <c r="D137" s="71">
        <v>24402</v>
      </c>
      <c r="E137" s="71"/>
      <c r="F137" s="71"/>
      <c r="G137" s="18">
        <v>20193</v>
      </c>
      <c r="H137" s="71">
        <v>20193</v>
      </c>
      <c r="I137" s="71"/>
      <c r="J137" s="71"/>
    </row>
    <row r="138" spans="1:10" x14ac:dyDescent="0.25">
      <c r="A138" s="16" t="s">
        <v>112</v>
      </c>
      <c r="B138" s="77" t="s">
        <v>244</v>
      </c>
      <c r="C138" s="18">
        <f>D138+E138+F138</f>
        <v>0</v>
      </c>
      <c r="D138" s="71"/>
      <c r="E138" s="71"/>
      <c r="F138" s="71"/>
      <c r="G138" s="18">
        <v>1610</v>
      </c>
      <c r="H138" s="71">
        <v>1610</v>
      </c>
      <c r="I138" s="71"/>
      <c r="J138" s="71"/>
    </row>
    <row r="139" spans="1:10" x14ac:dyDescent="0.25">
      <c r="A139" s="16" t="s">
        <v>114</v>
      </c>
      <c r="B139" s="77" t="s">
        <v>245</v>
      </c>
      <c r="C139" s="18">
        <f>D139+E139+F139</f>
        <v>0</v>
      </c>
      <c r="D139" s="71"/>
      <c r="E139" s="71"/>
      <c r="F139" s="71"/>
      <c r="G139" s="18">
        <f>H139+I139+J139</f>
        <v>0</v>
      </c>
      <c r="H139" s="71"/>
      <c r="I139" s="71"/>
      <c r="J139" s="71"/>
    </row>
    <row r="140" spans="1:10" ht="15.75" thickBot="1" x14ac:dyDescent="0.3">
      <c r="A140" s="64" t="s">
        <v>116</v>
      </c>
      <c r="B140" s="81" t="s">
        <v>246</v>
      </c>
      <c r="C140" s="18">
        <f>D140+E140+F140</f>
        <v>0</v>
      </c>
      <c r="D140" s="71"/>
      <c r="E140" s="71"/>
      <c r="F140" s="71"/>
      <c r="G140" s="18">
        <f>H140+I140+J140</f>
        <v>0</v>
      </c>
      <c r="H140" s="71"/>
      <c r="I140" s="71"/>
      <c r="J140" s="71"/>
    </row>
    <row r="141" spans="1:10" ht="15.75" thickBot="1" x14ac:dyDescent="0.3">
      <c r="A141" s="13" t="s">
        <v>118</v>
      </c>
      <c r="B141" s="76" t="s">
        <v>247</v>
      </c>
      <c r="C141" s="82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</row>
    <row r="142" spans="1:10" x14ac:dyDescent="0.25">
      <c r="A142" s="16" t="s">
        <v>120</v>
      </c>
      <c r="B142" s="77" t="s">
        <v>248</v>
      </c>
      <c r="C142" s="18">
        <f>D142+E142+F142</f>
        <v>0</v>
      </c>
      <c r="D142" s="71"/>
      <c r="E142" s="71"/>
      <c r="F142" s="71"/>
      <c r="G142" s="18">
        <f>H142+I142+J142</f>
        <v>0</v>
      </c>
      <c r="H142" s="71"/>
      <c r="I142" s="71"/>
      <c r="J142" s="71"/>
    </row>
    <row r="143" spans="1:10" x14ac:dyDescent="0.25">
      <c r="A143" s="16" t="s">
        <v>122</v>
      </c>
      <c r="B143" s="77" t="s">
        <v>249</v>
      </c>
      <c r="C143" s="18">
        <f>D143+E143+F143</f>
        <v>0</v>
      </c>
      <c r="D143" s="71"/>
      <c r="E143" s="71"/>
      <c r="F143" s="71"/>
      <c r="G143" s="18">
        <f>H143+I143+J143</f>
        <v>0</v>
      </c>
      <c r="H143" s="71"/>
      <c r="I143" s="71"/>
      <c r="J143" s="71"/>
    </row>
    <row r="144" spans="1:10" x14ac:dyDescent="0.25">
      <c r="A144" s="16" t="s">
        <v>124</v>
      </c>
      <c r="B144" s="77" t="s">
        <v>250</v>
      </c>
      <c r="C144" s="18">
        <f>D144+E144+F144</f>
        <v>0</v>
      </c>
      <c r="D144" s="71"/>
      <c r="E144" s="71"/>
      <c r="F144" s="71"/>
      <c r="G144" s="18">
        <f>H144+I144+J144</f>
        <v>0</v>
      </c>
      <c r="H144" s="71"/>
      <c r="I144" s="71"/>
      <c r="J144" s="71"/>
    </row>
    <row r="145" spans="1:10" ht="15.75" thickBot="1" x14ac:dyDescent="0.3">
      <c r="A145" s="16" t="s">
        <v>126</v>
      </c>
      <c r="B145" s="77" t="s">
        <v>251</v>
      </c>
      <c r="C145" s="18">
        <f>D145+E145+F145</f>
        <v>0</v>
      </c>
      <c r="D145" s="71"/>
      <c r="E145" s="71"/>
      <c r="F145" s="71"/>
      <c r="G145" s="18">
        <f>H145+I145+J145</f>
        <v>0</v>
      </c>
      <c r="H145" s="71"/>
      <c r="I145" s="71"/>
      <c r="J145" s="71"/>
    </row>
    <row r="146" spans="1:10" ht="15.75" thickBot="1" x14ac:dyDescent="0.3">
      <c r="A146" s="13" t="s">
        <v>128</v>
      </c>
      <c r="B146" s="76" t="s">
        <v>252</v>
      </c>
      <c r="C146" s="83">
        <f>C141+C136+C131+C127</f>
        <v>24402</v>
      </c>
      <c r="D146" s="83">
        <f>D141+D136+D131+D127</f>
        <v>24402</v>
      </c>
      <c r="E146" s="83">
        <f>E141+E136+E131+E127</f>
        <v>0</v>
      </c>
      <c r="F146" s="83">
        <v>0</v>
      </c>
      <c r="G146" s="83">
        <f>G141+G136+G131+G127</f>
        <v>21803</v>
      </c>
      <c r="H146" s="83">
        <f>H141+H136+H131+H127</f>
        <v>21803</v>
      </c>
      <c r="I146" s="83">
        <f>I141+I136+I131+I127</f>
        <v>0</v>
      </c>
      <c r="J146" s="83">
        <v>0</v>
      </c>
    </row>
    <row r="147" spans="1:10" ht="15.75" thickBot="1" x14ac:dyDescent="0.3">
      <c r="A147" s="84" t="s">
        <v>253</v>
      </c>
      <c r="B147" s="85" t="s">
        <v>254</v>
      </c>
      <c r="C147" s="83">
        <f t="shared" ref="C147:J147" si="18">C126+C146</f>
        <v>184029</v>
      </c>
      <c r="D147" s="83">
        <f t="shared" si="18"/>
        <v>150131</v>
      </c>
      <c r="E147" s="83">
        <f t="shared" si="18"/>
        <v>33898</v>
      </c>
      <c r="F147" s="83">
        <f t="shared" si="18"/>
        <v>0</v>
      </c>
      <c r="G147" s="83">
        <f t="shared" si="18"/>
        <v>247898</v>
      </c>
      <c r="H147" s="83">
        <f t="shared" si="18"/>
        <v>171301</v>
      </c>
      <c r="I147" s="83">
        <f t="shared" si="18"/>
        <v>76597</v>
      </c>
      <c r="J147" s="83">
        <f t="shared" si="18"/>
        <v>0</v>
      </c>
    </row>
    <row r="148" spans="1:10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</row>
    <row r="149" spans="1:10" ht="15.75" x14ac:dyDescent="0.25">
      <c r="A149" s="87" t="s">
        <v>255</v>
      </c>
      <c r="B149" s="87"/>
      <c r="C149" s="87"/>
      <c r="D149" s="86"/>
      <c r="E149" s="86"/>
      <c r="F149" s="86"/>
      <c r="H149" s="86"/>
      <c r="I149" s="86"/>
      <c r="J149" s="86"/>
    </row>
    <row r="150" spans="1:10" ht="15.75" thickBot="1" x14ac:dyDescent="0.3">
      <c r="A150" s="3"/>
      <c r="B150" s="3"/>
      <c r="C150" s="4"/>
      <c r="D150" s="4"/>
      <c r="E150" s="4"/>
      <c r="F150" s="4"/>
      <c r="G150" s="4"/>
      <c r="H150" s="4"/>
      <c r="I150" s="4"/>
      <c r="J150" s="4"/>
    </row>
    <row r="151" spans="1:10" ht="21.75" thickBot="1" x14ac:dyDescent="0.3">
      <c r="A151" s="13">
        <v>1</v>
      </c>
      <c r="B151" s="69" t="s">
        <v>256</v>
      </c>
      <c r="C151" s="15">
        <f>C60-C126</f>
        <v>-34448</v>
      </c>
      <c r="D151" s="15">
        <v>0</v>
      </c>
      <c r="E151" s="15">
        <v>0</v>
      </c>
      <c r="F151" s="15">
        <v>0</v>
      </c>
      <c r="G151" s="15">
        <f>G60-G126</f>
        <v>-68283</v>
      </c>
      <c r="H151" s="15">
        <v>0</v>
      </c>
      <c r="I151" s="15">
        <v>0</v>
      </c>
      <c r="J151" s="15">
        <v>0</v>
      </c>
    </row>
    <row r="152" spans="1:10" ht="32.25" thickBot="1" x14ac:dyDescent="0.3">
      <c r="A152" s="13" t="s">
        <v>32</v>
      </c>
      <c r="B152" s="69" t="s">
        <v>257</v>
      </c>
      <c r="C152" s="15">
        <f>C83-C146</f>
        <v>34448</v>
      </c>
      <c r="D152" s="15">
        <v>0</v>
      </c>
      <c r="E152" s="15">
        <v>0</v>
      </c>
      <c r="F152" s="15">
        <v>0</v>
      </c>
      <c r="G152" s="15">
        <f>G83-G146</f>
        <v>68283</v>
      </c>
      <c r="H152" s="15">
        <v>0</v>
      </c>
      <c r="I152" s="15">
        <v>0</v>
      </c>
      <c r="J152" s="15">
        <v>0</v>
      </c>
    </row>
  </sheetData>
  <mergeCells count="9">
    <mergeCell ref="C90:F90"/>
    <mergeCell ref="G90:J90"/>
    <mergeCell ref="A150:B150"/>
    <mergeCell ref="A1:F1"/>
    <mergeCell ref="A2:B2"/>
    <mergeCell ref="C3:F3"/>
    <mergeCell ref="G3:J3"/>
    <mergeCell ref="A88:F88"/>
    <mergeCell ref="A89:B89"/>
  </mergeCells>
  <pageMargins left="0.31496062992125984" right="0.31496062992125984" top="0.86614173228346458" bottom="0.74803149606299213" header="0.31496062992125984" footer="0.31496062992125984"/>
  <pageSetup paperSize="9" orientation="landscape" r:id="rId1"/>
  <headerFooter>
    <oddHeader>&amp;C&amp;"-,Félkövér"&amp;9Tiszagyulaháza Község 2016. évi költségvetésének összevont mérlege&amp;R&amp;"-,Dőlt"&amp;8 1. melléklet a 8/2017.(V. 29.)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2017-05-29T11:20:05Z</dcterms:created>
  <dcterms:modified xsi:type="dcterms:W3CDTF">2017-05-29T11:21:55Z</dcterms:modified>
</cp:coreProperties>
</file>