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8mell" sheetId="1" r:id="rId1"/>
  </sheets>
  <calcPr calcId="145621"/>
</workbook>
</file>

<file path=xl/calcChain.xml><?xml version="1.0" encoding="utf-8"?>
<calcChain xmlns="http://schemas.openxmlformats.org/spreadsheetml/2006/main">
  <c r="E137" i="1" l="1"/>
  <c r="D137" i="1"/>
  <c r="C137" i="1"/>
  <c r="E132" i="1"/>
  <c r="D132" i="1"/>
  <c r="C132" i="1"/>
  <c r="E127" i="1"/>
  <c r="D127" i="1"/>
  <c r="C127" i="1"/>
  <c r="E123" i="1"/>
  <c r="E142" i="1" s="1"/>
  <c r="D123" i="1"/>
  <c r="D142" i="1" s="1"/>
  <c r="C123" i="1"/>
  <c r="C142" i="1" s="1"/>
  <c r="E119" i="1"/>
  <c r="D119" i="1"/>
  <c r="C119" i="1"/>
  <c r="D106" i="1"/>
  <c r="E105" i="1"/>
  <c r="D105" i="1"/>
  <c r="C105" i="1"/>
  <c r="D94" i="1"/>
  <c r="D93" i="1"/>
  <c r="D92" i="1"/>
  <c r="D91" i="1"/>
  <c r="D90" i="1"/>
  <c r="E89" i="1"/>
  <c r="E122" i="1" s="1"/>
  <c r="E143" i="1" s="1"/>
  <c r="D89" i="1"/>
  <c r="D122" i="1" s="1"/>
  <c r="D143" i="1" s="1"/>
  <c r="C89" i="1"/>
  <c r="C122" i="1" s="1"/>
  <c r="C143" i="1" s="1"/>
  <c r="E76" i="1"/>
  <c r="D76" i="1"/>
  <c r="C76" i="1"/>
  <c r="D73" i="1"/>
  <c r="E72" i="1"/>
  <c r="D72" i="1"/>
  <c r="C72" i="1"/>
  <c r="D70" i="1"/>
  <c r="E69" i="1"/>
  <c r="D69" i="1"/>
  <c r="C69" i="1"/>
  <c r="E64" i="1"/>
  <c r="D64" i="1"/>
  <c r="C64" i="1"/>
  <c r="E60" i="1"/>
  <c r="E82" i="1" s="1"/>
  <c r="D60" i="1"/>
  <c r="D82" i="1" s="1"/>
  <c r="C60" i="1"/>
  <c r="C82" i="1" s="1"/>
  <c r="E54" i="1"/>
  <c r="D54" i="1"/>
  <c r="C54" i="1"/>
  <c r="E49" i="1"/>
  <c r="D49" i="1"/>
  <c r="C49" i="1"/>
  <c r="E43" i="1"/>
  <c r="D43" i="1"/>
  <c r="C43" i="1"/>
  <c r="D40" i="1"/>
  <c r="D38" i="1"/>
  <c r="D37" i="1"/>
  <c r="D35" i="1"/>
  <c r="D34" i="1"/>
  <c r="E32" i="1"/>
  <c r="D32" i="1"/>
  <c r="C32" i="1"/>
  <c r="E26" i="1"/>
  <c r="D26" i="1"/>
  <c r="C26" i="1"/>
  <c r="E25" i="1"/>
  <c r="D25" i="1"/>
  <c r="C25" i="1"/>
  <c r="E18" i="1"/>
  <c r="D18" i="1"/>
  <c r="C18" i="1"/>
  <c r="E11" i="1"/>
  <c r="D11" i="1"/>
  <c r="C11" i="1"/>
  <c r="E5" i="1"/>
  <c r="E59" i="1" s="1"/>
  <c r="E83" i="1" s="1"/>
  <c r="D5" i="1"/>
  <c r="D59" i="1" s="1"/>
  <c r="D83" i="1" s="1"/>
  <c r="C5" i="1"/>
  <c r="C59" i="1" s="1"/>
  <c r="C83" i="1" s="1"/>
</calcChain>
</file>

<file path=xl/sharedStrings.xml><?xml version="1.0" encoding="utf-8"?>
<sst xmlns="http://schemas.openxmlformats.org/spreadsheetml/2006/main" count="286" uniqueCount="247">
  <si>
    <t>B E V É T E L E K</t>
  </si>
  <si>
    <t>ezer forint</t>
  </si>
  <si>
    <t>Sor-
szám</t>
  </si>
  <si>
    <t>Bevételi jogcím</t>
  </si>
  <si>
    <t>2015. évi tény</t>
  </si>
  <si>
    <t>2016. évi 
várható</t>
  </si>
  <si>
    <t>2017. évi előirányzat</t>
  </si>
  <si>
    <t>A</t>
  </si>
  <si>
    <t>B</t>
  </si>
  <si>
    <t>C</t>
  </si>
  <si>
    <t>D</t>
  </si>
  <si>
    <t>E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</si>
  <si>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</si>
  <si>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</si>
  <si>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</si>
  <si>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</si>
  <si>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</si>
  <si>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</si>
  <si>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</si>
  <si>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</si>
  <si>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</si>
  <si>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</si>
  <si>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1.5.</t>
  </si>
  <si>
    <t>Működési célú költségvetési támogatások és kiegészítő támogatások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</si>
  <si>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</si>
  <si>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</si>
  <si>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</si>
  <si>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</si>
  <si>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</si>
  <si>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</si>
  <si>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</si>
  <si>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</si>
  <si>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</si>
  <si>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</si>
  <si>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</si>
  <si>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</si>
  <si>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</si>
  <si>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</si>
  <si>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</si>
  <si>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</si>
  <si>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</si>
  <si>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</si>
  <si>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</si>
  <si>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</si>
  <si>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</si>
  <si>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</si>
  <si>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</si>
  <si>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</si>
  <si>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</si>
  <si>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</si>
  <si>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</si>
  <si>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</si>
  <si>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</si>
  <si>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</si>
  <si>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</si>
  <si>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</si>
  <si>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</si>
  <si>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</si>
  <si>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</si>
  <si>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</si>
  <si>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</si>
  <si>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</si>
  <si>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</si>
  <si>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</si>
  <si>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</si>
  <si>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</si>
  <si>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</si>
  <si>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</si>
  <si>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</si>
  <si>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</si>
  <si>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</si>
  <si>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</si>
  <si>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</si>
  <si>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</si>
  <si>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</si>
  <si>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</si>
  <si>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</si>
  <si>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</si>
  <si>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</si>
  <si>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</si>
  <si>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</si>
  <si>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</si>
  <si>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</si>
  <si>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</si>
  <si>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</si>
  <si>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</si>
  <si>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</si>
  <si>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</si>
  <si>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</si>
  <si>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</si>
  <si>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</si>
  <si>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</si>
  <si>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</si>
  <si>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</si>
  <si>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</si>
  <si>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</si>
  <si>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</si>
  <si>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</si>
  <si>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</si>
  <si>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</si>
  <si>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</si>
  <si>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</si>
  <si>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</si>
  <si>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</si>
  <si>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</si>
  <si>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</si>
  <si>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</si>
  <si>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</si>
  <si>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</si>
  <si>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</si>
  <si>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</si>
  <si>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</si>
  <si>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</si>
  <si>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</si>
  <si>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</si>
  <si>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</si>
  <si>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</si>
  <si>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</si>
  <si>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</si>
  <si>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</si>
  <si>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</si>
  <si>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</si>
  <si>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</si>
  <si>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</si>
  <si>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</si>
  <si>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</si>
  <si>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</si>
  <si>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</si>
  <si>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</si>
  <si>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</si>
  <si>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</si>
  <si>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</si>
  <si>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</si>
  <si>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</si>
  <si>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</si>
  <si>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</si>
  <si>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</si>
  <si>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</si>
  <si>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</si>
  <si>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</si>
  <si>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</si>
  <si>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</si>
  <si>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</si>
  <si>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</si>
  <si>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</si>
  <si>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</si>
  <si>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</si>
  <si>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</si>
  <si>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</si>
  <si>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</si>
  <si>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</si>
  <si>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</si>
  <si>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</si>
  <si>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</si>
  <si>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</si>
  <si>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</si>
  <si>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</si>
  <si>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</si>
  <si>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</si>
  <si>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</si>
  <si>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</si>
  <si>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</si>
  <si>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</si>
  <si>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</si>
  <si>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</si>
  <si>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</si>
  <si>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</si>
  <si>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</si>
  <si>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</si>
  <si>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KÖLTSÉGVETÉSI ÉS FINANSZÍROZÁSI BEVÉTELEK ÖSSZESEN: (9+16)</t>
  </si>
  <si>
    <t>K I A D Á S O K</t>
  </si>
  <si>
    <t>Sor-szám</t>
  </si>
  <si>
    <t>Kiadási jogcímek</t>
  </si>
  <si>
    <r>
      <t xml:space="preserve">   Működési költségvetés kiadásai </t>
    </r>
    <r>
      <rPr>
        <sz val="8"/>
        <color indexed="10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</si>
  <si>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</si>
  <si>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</si>
  <si>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</si>
  <si>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</si>
  <si>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</si>
  <si>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</si>
  <si>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>1.6.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</si>
  <si>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</si>
  <si>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</si>
  <si>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</si>
  <si>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</si>
  <si>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</si>
  <si>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</si>
  <si>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</si>
  <si>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</si>
  <si>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</si>
  <si>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</si>
  <si>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</si>
  <si>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</si>
  <si>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</si>
  <si>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</si>
  <si>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</si>
  <si>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</si>
  <si>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</si>
  <si>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</si>
  <si>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</si>
  <si>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color indexed="10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</si>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</sst>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21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color rgb="FFFF0000"/>
      <name val="Times New Roman CE"/>
      <family val="1"/>
      <charset val="238"/>
    </font>
    <font>
      <sz val="12"/>
      <color rgb="FFFF0000"/>
      <name val="Times New Roman CE"/>
      <charset val="238"/>
    </font>
    <font>
      <b/>
      <i/>
      <sz val="9"/>
      <color rgb="FFFF0000"/>
      <name val="Times New Roman CE"/>
      <charset val="238"/>
    </font>
    <font>
      <b/>
      <i/>
      <sz val="10"/>
      <color rgb="FFFF0000"/>
      <name val="Times New Roman CE"/>
      <charset val="238"/>
    </font>
    <font>
      <b/>
      <sz val="9"/>
      <color rgb="FFFF0000"/>
      <name val="Times New Roman CE"/>
      <family val="1"/>
      <charset val="238"/>
    </font>
    <font>
      <b/>
      <sz val="8"/>
      <color rgb="FFFF0000"/>
      <name val="Times New Roman CE"/>
      <family val="1"/>
      <charset val="238"/>
    </font>
    <font>
      <sz val="8"/>
      <color rgb="FFFF000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8"/>
      <color rgb="FFFF0000"/>
      <name val="Times New Roman"/>
      <family val="1"/>
      <charset val="238"/>
    </font>
    <font>
      <sz val="10"/>
      <name val="Times New Roman CE"/>
      <charset val="238"/>
    </font>
    <font>
      <b/>
      <sz val="8"/>
      <color rgb="FFFF0000"/>
      <name val="Times New Roman"/>
      <family val="1"/>
      <charset val="238"/>
    </font>
    <font>
      <b/>
      <sz val="8"/>
      <color rgb="FFFF0000"/>
      <name val="Times New Roman CE"/>
      <charset val="238"/>
    </font>
    <font>
      <sz val="8"/>
      <color rgb="FFFF0000"/>
      <name val="Times New Roman CE"/>
      <charset val="238"/>
    </font>
    <font>
      <b/>
      <sz val="12"/>
      <color rgb="FFFF0000"/>
      <name val="Times New Roman CE"/>
      <charset val="238"/>
    </font>
    <font>
      <b/>
      <i/>
      <sz val="10"/>
      <color rgb="FFFF0000"/>
      <name val="Times New Roman CE"/>
      <family val="1"/>
      <charset val="238"/>
    </font>
    <font>
      <sz val="8"/>
      <color indexed="10"/>
      <name val="Times New Roman CE"/>
      <charset val="238"/>
    </font>
    <font>
      <b/>
      <sz val="9"/>
      <color rgb="FFFF0000"/>
      <name val="Times New Roman"/>
      <family val="1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164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/>
    <xf numFmtId="164" fontId="4" fillId="0" borderId="1" xfId="1" applyNumberFormat="1" applyFont="1" applyFill="1" applyBorder="1" applyAlignment="1" applyProtection="1">
      <alignment horizontal="left"/>
    </xf>
    <xf numFmtId="0" fontId="3" fillId="0" borderId="0" xfId="1" applyFont="1" applyFill="1" applyAlignment="1">
      <alignment horizontal="right" vertical="center" indent="1"/>
    </xf>
    <xf numFmtId="164" fontId="4" fillId="0" borderId="1" xfId="1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8" fillId="0" borderId="0" xfId="1" applyFont="1" applyFill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3" xfId="1" applyNumberFormat="1" applyFont="1" applyFill="1" applyBorder="1" applyAlignment="1" applyProtection="1">
      <alignment horizontal="right" vertical="center" wrapText="1" indent="1"/>
    </xf>
    <xf numFmtId="164" fontId="7" fillId="0" borderId="5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/>
    <xf numFmtId="49" fontId="8" fillId="0" borderId="6" xfId="1" applyNumberFormat="1" applyFont="1" applyFill="1" applyBorder="1" applyAlignment="1" applyProtection="1">
      <alignment horizontal="left" vertical="center" wrapText="1" indent="1"/>
    </xf>
    <xf numFmtId="0" fontId="10" fillId="0" borderId="7" xfId="0" applyFont="1" applyBorder="1" applyAlignment="1" applyProtection="1">
      <alignment horizontal="left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9" xfId="1" applyNumberFormat="1" applyFont="1" applyFill="1" applyBorder="1" applyAlignment="1" applyProtection="1">
      <alignment horizontal="left" vertical="center" wrapText="1" indent="1"/>
    </xf>
    <xf numFmtId="0" fontId="10" fillId="0" borderId="10" xfId="0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0" xfId="2" applyFont="1" applyBorder="1" applyAlignment="1" applyProtection="1">
      <alignment horizontal="left" wrapText="1" indent="1"/>
    </xf>
    <xf numFmtId="164" fontId="8" fillId="2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0" applyFont="1" applyBorder="1" applyAlignment="1" applyProtection="1">
      <alignment horizontal="left" vertical="center" wrapText="1" indent="1"/>
    </xf>
    <xf numFmtId="164" fontId="8" fillId="0" borderId="11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0" applyFont="1" applyBorder="1" applyAlignment="1" applyProtection="1">
      <alignment horizontal="left" vertical="center" wrapText="1" indent="1"/>
    </xf>
    <xf numFmtId="164" fontId="8" fillId="0" borderId="14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3" xfId="1" applyNumberFormat="1" applyFont="1" applyFill="1" applyBorder="1" applyAlignment="1" applyProtection="1">
      <alignment horizontal="right" vertical="center" wrapText="1" indent="1"/>
    </xf>
    <xf numFmtId="164" fontId="13" fillId="0" borderId="5" xfId="1" applyNumberFormat="1" applyFont="1" applyFill="1" applyBorder="1" applyAlignment="1" applyProtection="1">
      <alignment horizontal="right" vertical="center" wrapText="1" indent="1"/>
    </xf>
    <xf numFmtId="164" fontId="14" fillId="0" borderId="7" xfId="1" applyNumberFormat="1" applyFont="1" applyFill="1" applyBorder="1" applyAlignment="1" applyProtection="1">
      <alignment horizontal="righ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</xf>
    <xf numFmtId="164" fontId="8" fillId="0" borderId="11" xfId="1" applyNumberFormat="1" applyFont="1" applyFill="1" applyBorder="1" applyAlignment="1" applyProtection="1">
      <alignment horizontal="right" vertical="center" wrapText="1" indent="1"/>
    </xf>
    <xf numFmtId="164" fontId="14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4" xfId="1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2" xfId="1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164" fontId="14" fillId="0" borderId="11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2" xfId="0" applyFont="1" applyBorder="1" applyAlignment="1" applyProtection="1">
      <alignment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15" fillId="0" borderId="0" xfId="1" applyFont="1" applyFill="1"/>
    <xf numFmtId="0" fontId="10" fillId="0" borderId="6" xfId="0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vertical="center" wrapText="1"/>
    </xf>
    <xf numFmtId="164" fontId="7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0" applyFont="1" applyBorder="1" applyAlignment="1" applyProtection="1">
      <alignment vertical="center" wrapText="1"/>
    </xf>
    <xf numFmtId="0" fontId="12" fillId="0" borderId="16" xfId="0" applyFont="1" applyBorder="1" applyAlignment="1" applyProtection="1">
      <alignment vertical="center" wrapText="1"/>
    </xf>
    <xf numFmtId="0" fontId="12" fillId="0" borderId="17" xfId="0" applyFont="1" applyBorder="1" applyAlignment="1" applyProtection="1">
      <alignment vertical="center" wrapText="1"/>
    </xf>
    <xf numFmtId="0" fontId="2" fillId="0" borderId="18" xfId="1" applyFont="1" applyFill="1" applyBorder="1" applyAlignment="1" applyProtection="1">
      <alignment horizontal="center" vertical="center" wrapText="1"/>
    </xf>
    <xf numFmtId="0" fontId="2" fillId="0" borderId="18" xfId="1" applyFont="1" applyFill="1" applyBorder="1" applyAlignment="1" applyProtection="1">
      <alignment vertical="center" wrapText="1"/>
    </xf>
    <xf numFmtId="164" fontId="2" fillId="0" borderId="18" xfId="1" applyNumberFormat="1" applyFont="1" applyFill="1" applyBorder="1" applyAlignment="1" applyProtection="1">
      <alignment horizontal="right" vertical="center" wrapText="1" indent="1"/>
    </xf>
    <xf numFmtId="0" fontId="8" fillId="0" borderId="18" xfId="1" applyFont="1" applyFill="1" applyBorder="1" applyAlignment="1" applyProtection="1">
      <alignment horizontal="right" vertical="center" wrapText="1" indent="1"/>
      <protection locked="0"/>
    </xf>
    <xf numFmtId="164" fontId="14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1" xfId="0" applyFont="1" applyFill="1" applyBorder="1" applyAlignment="1" applyProtection="1">
      <alignment horizontal="right" vertical="center"/>
    </xf>
    <xf numFmtId="0" fontId="7" fillId="0" borderId="19" xfId="1" applyFont="1" applyFill="1" applyBorder="1" applyAlignment="1" applyProtection="1">
      <alignment horizontal="center" vertical="center" wrapText="1"/>
    </xf>
    <xf numFmtId="0" fontId="7" fillId="0" borderId="20" xfId="1" applyFont="1" applyFill="1" applyBorder="1" applyAlignment="1" applyProtection="1">
      <alignment horizontal="left" vertical="center" wrapText="1" indent="1"/>
    </xf>
    <xf numFmtId="0" fontId="7" fillId="0" borderId="21" xfId="1" applyFont="1" applyFill="1" applyBorder="1" applyAlignment="1" applyProtection="1">
      <alignment vertical="center" wrapText="1"/>
    </xf>
    <xf numFmtId="164" fontId="7" fillId="0" borderId="22" xfId="1" applyNumberFormat="1" applyFont="1" applyFill="1" applyBorder="1" applyAlignment="1" applyProtection="1">
      <alignment horizontal="right" vertical="center" wrapText="1" indent="1"/>
    </xf>
    <xf numFmtId="164" fontId="7" fillId="0" borderId="21" xfId="1" applyNumberFormat="1" applyFont="1" applyFill="1" applyBorder="1" applyAlignment="1" applyProtection="1">
      <alignment horizontal="right" vertical="center" wrapText="1" indent="1"/>
    </xf>
    <xf numFmtId="164" fontId="7" fillId="0" borderId="23" xfId="1" applyNumberFormat="1" applyFont="1" applyFill="1" applyBorder="1" applyAlignment="1" applyProtection="1">
      <alignment horizontal="right" vertical="center" wrapText="1" indent="1"/>
    </xf>
    <xf numFmtId="49" fontId="8" fillId="0" borderId="24" xfId="1" applyNumberFormat="1" applyFont="1" applyFill="1" applyBorder="1" applyAlignment="1" applyProtection="1">
      <alignment horizontal="left" vertical="center" wrapText="1" indent="1"/>
    </xf>
    <xf numFmtId="0" fontId="8" fillId="0" borderId="25" xfId="1" applyFont="1" applyFill="1" applyBorder="1" applyAlignment="1" applyProtection="1">
      <alignment horizontal="left" vertical="center" wrapText="1" indent="1"/>
    </xf>
    <xf numFmtId="164" fontId="8" fillId="0" borderId="26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0" xfId="1" applyFont="1" applyFill="1" applyBorder="1" applyAlignment="1" applyProtection="1">
      <alignment horizontal="left" vertical="center" wrapText="1" indent="1"/>
    </xf>
    <xf numFmtId="164" fontId="8" fillId="0" borderId="28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9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30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0" fontId="8" fillId="0" borderId="10" xfId="1" applyFont="1" applyFill="1" applyBorder="1" applyAlignment="1" applyProtection="1">
      <alignment horizontal="left" indent="6"/>
    </xf>
    <xf numFmtId="0" fontId="8" fillId="0" borderId="10" xfId="1" applyFont="1" applyFill="1" applyBorder="1" applyAlignment="1" applyProtection="1">
      <alignment horizontal="left" vertical="center" wrapText="1" indent="6"/>
    </xf>
    <xf numFmtId="49" fontId="8" fillId="0" borderId="31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6"/>
    </xf>
    <xf numFmtId="49" fontId="8" fillId="0" borderId="32" xfId="1" applyNumberFormat="1" applyFont="1" applyFill="1" applyBorder="1" applyAlignment="1" applyProtection="1">
      <alignment horizontal="left" vertical="center" wrapText="1" indent="1"/>
    </xf>
    <xf numFmtId="0" fontId="8" fillId="0" borderId="33" xfId="1" applyFont="1" applyFill="1" applyBorder="1" applyAlignment="1" applyProtection="1">
      <alignment horizontal="left" vertical="center" wrapText="1" indent="6"/>
    </xf>
    <xf numFmtId="164" fontId="8" fillId="0" borderId="34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3" xfId="1" applyFont="1" applyFill="1" applyBorder="1" applyAlignment="1" applyProtection="1">
      <alignment vertical="center" wrapText="1"/>
    </xf>
    <xf numFmtId="164" fontId="7" fillId="0" borderId="36" xfId="1" applyNumberFormat="1" applyFont="1" applyFill="1" applyBorder="1" applyAlignment="1" applyProtection="1">
      <alignment horizontal="right" vertical="center" wrapText="1" indent="1"/>
    </xf>
    <xf numFmtId="164" fontId="8" fillId="0" borderId="3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3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10" xfId="0" applyFont="1" applyBorder="1" applyAlignment="1" applyProtection="1">
      <alignment horizontal="left" vertical="center" wrapText="1" indent="1"/>
    </xf>
    <xf numFmtId="0" fontId="8" fillId="0" borderId="7" xfId="1" applyFont="1" applyFill="1" applyBorder="1" applyAlignment="1" applyProtection="1">
      <alignment horizontal="left" vertical="center" wrapText="1" indent="6"/>
    </xf>
    <xf numFmtId="164" fontId="8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3" xfId="1" applyFont="1" applyFill="1" applyBorder="1" applyAlignment="1" applyProtection="1">
      <alignment horizontal="left" vertical="center" wrapText="1" indent="1"/>
    </xf>
    <xf numFmtId="0" fontId="8" fillId="0" borderId="7" xfId="1" applyFont="1" applyFill="1" applyBorder="1" applyAlignment="1" applyProtection="1">
      <alignment horizontal="left" vertical="center" wrapText="1" indent="1"/>
    </xf>
    <xf numFmtId="0" fontId="8" fillId="0" borderId="40" xfId="1" applyFont="1" applyFill="1" applyBorder="1" applyAlignment="1" applyProtection="1">
      <alignment horizontal="left" vertical="center" wrapText="1" indent="1"/>
    </xf>
    <xf numFmtId="164" fontId="13" fillId="0" borderId="36" xfId="1" applyNumberFormat="1" applyFont="1" applyFill="1" applyBorder="1" applyAlignment="1" applyProtection="1">
      <alignment horizontal="right" vertical="center" wrapText="1" indent="1"/>
    </xf>
    <xf numFmtId="164" fontId="12" fillId="0" borderId="36" xfId="0" applyNumberFormat="1" applyFont="1" applyBorder="1" applyAlignment="1" applyProtection="1">
      <alignment horizontal="right" vertical="center" wrapText="1" indent="1"/>
    </xf>
    <xf numFmtId="164" fontId="12" fillId="0" borderId="3" xfId="0" applyNumberFormat="1" applyFont="1" applyBorder="1" applyAlignment="1" applyProtection="1">
      <alignment horizontal="right" vertical="center" wrapText="1" indent="1"/>
    </xf>
    <xf numFmtId="164" fontId="12" fillId="0" borderId="5" xfId="0" applyNumberFormat="1" applyFont="1" applyBorder="1" applyAlignment="1" applyProtection="1">
      <alignment horizontal="right" vertical="center" wrapText="1" indent="1"/>
    </xf>
    <xf numFmtId="164" fontId="18" fillId="0" borderId="36" xfId="0" quotePrefix="1" applyNumberFormat="1" applyFont="1" applyBorder="1" applyAlignment="1" applyProtection="1">
      <alignment horizontal="right" vertical="center" wrapText="1" indent="1"/>
    </xf>
    <xf numFmtId="164" fontId="18" fillId="0" borderId="3" xfId="0" quotePrefix="1" applyNumberFormat="1" applyFont="1" applyBorder="1" applyAlignment="1" applyProtection="1">
      <alignment horizontal="right" vertical="center" wrapText="1" indent="1"/>
    </xf>
    <xf numFmtId="164" fontId="18" fillId="0" borderId="5" xfId="0" quotePrefix="1" applyNumberFormat="1" applyFont="1" applyBorder="1" applyAlignment="1" applyProtection="1">
      <alignment horizontal="right" vertical="center" wrapText="1" indent="1"/>
    </xf>
    <xf numFmtId="0" fontId="12" fillId="0" borderId="16" xfId="0" applyFont="1" applyBorder="1" applyAlignment="1" applyProtection="1">
      <alignment horizontal="left" vertical="center" wrapText="1" indent="1"/>
    </xf>
    <xf numFmtId="0" fontId="18" fillId="0" borderId="17" xfId="0" applyFont="1" applyBorder="1" applyAlignment="1" applyProtection="1">
      <alignment horizontal="left" vertical="center" wrapText="1" indent="1"/>
    </xf>
  </cellXfs>
  <cellStyles count="6">
    <cellStyle name="Ezres 2" xfId="3"/>
    <cellStyle name="Hiperhivatkozás" xfId="4"/>
    <cellStyle name="Már látott hiperhivatkozás" xfId="5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abSelected="1" view="pageLayout" zoomScaleNormal="100" workbookViewId="0">
      <selection activeCell="H5" sqref="H5"/>
    </sheetView>
  </sheetViews>
  <sheetFormatPr defaultRowHeight="15.75" x14ac:dyDescent="0.25"/>
  <cols>
    <col min="1" max="1" width="7.7109375" style="2" customWidth="1"/>
    <col min="2" max="2" width="57.7109375" style="2" customWidth="1"/>
    <col min="3" max="3" width="11.28515625" style="4" customWidth="1"/>
    <col min="4" max="4" width="10.42578125" style="2" customWidth="1"/>
    <col min="5" max="5" width="11.140625" style="2" customWidth="1"/>
    <col min="6" max="16384" width="9.140625" style="2"/>
  </cols>
  <sheetData>
    <row r="1" spans="1:5" ht="14.25" customHeight="1" x14ac:dyDescent="0.25">
      <c r="A1" s="1" t="s">
        <v>0</v>
      </c>
      <c r="B1" s="1"/>
      <c r="C1" s="1"/>
      <c r="D1" s="1"/>
      <c r="E1" s="1"/>
    </row>
    <row r="2" spans="1:5" ht="12" customHeight="1" thickBot="1" x14ac:dyDescent="0.3">
      <c r="A2" s="3"/>
      <c r="B2" s="3"/>
      <c r="D2" s="5"/>
      <c r="E2" s="6" t="s">
        <v>1</v>
      </c>
    </row>
    <row r="3" spans="1:5" ht="38.1" customHeight="1" thickBot="1" x14ac:dyDescent="0.3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</row>
    <row r="4" spans="1:5" s="14" customFormat="1" ht="12" customHeight="1" thickBot="1" x14ac:dyDescent="0.25">
      <c r="A4" s="11" t="s">
        <v>7</v>
      </c>
      <c r="B4" s="12" t="s">
        <v>8</v>
      </c>
      <c r="C4" s="12" t="s">
        <v>9</v>
      </c>
      <c r="D4" s="12" t="s">
        <v>10</v>
      </c>
      <c r="E4" s="13" t="s">
        <v>11</v>
      </c>
    </row>
    <row r="5" spans="1:5" s="19" customFormat="1" ht="12" customHeight="1" thickBot="1" x14ac:dyDescent="0.25">
      <c r="A5" s="15" t="s">
        <v>12</v>
      </c>
      <c r="B5" s="16" t="s">
        <v>13</v>
      </c>
      <c r="C5" s="17">
        <f>+C6+C7+C8+C9+C10</f>
        <v>53606</v>
      </c>
      <c r="D5" s="17">
        <f>+D6+D7+D8+D9+D10</f>
        <v>53307</v>
      </c>
      <c r="E5" s="18">
        <f>+E6+E7+E8+E9+E10</f>
        <v>45464</v>
      </c>
    </row>
    <row r="6" spans="1:5" s="19" customFormat="1" ht="12" customHeight="1" x14ac:dyDescent="0.2">
      <c r="A6" s="20" t="s">
        <v>14</v>
      </c>
      <c r="B6" s="21" t="s">
        <v>15</v>
      </c>
      <c r="C6" s="22">
        <v>13817</v>
      </c>
      <c r="D6" s="22">
        <v>16834</v>
      </c>
      <c r="E6" s="23">
        <v>15154</v>
      </c>
    </row>
    <row r="7" spans="1:5" s="19" customFormat="1" ht="12" customHeight="1" x14ac:dyDescent="0.2">
      <c r="A7" s="24" t="s">
        <v>16</v>
      </c>
      <c r="B7" s="25" t="s">
        <v>17</v>
      </c>
      <c r="C7" s="26">
        <v>14101</v>
      </c>
      <c r="D7" s="26">
        <v>13442</v>
      </c>
      <c r="E7" s="23">
        <v>13803</v>
      </c>
    </row>
    <row r="8" spans="1:5" s="19" customFormat="1" ht="12" customHeight="1" x14ac:dyDescent="0.2">
      <c r="A8" s="24" t="s">
        <v>18</v>
      </c>
      <c r="B8" s="25" t="s">
        <v>19</v>
      </c>
      <c r="C8" s="26">
        <v>17192</v>
      </c>
      <c r="D8" s="26">
        <v>15710</v>
      </c>
      <c r="E8" s="23">
        <v>14956</v>
      </c>
    </row>
    <row r="9" spans="1:5" s="19" customFormat="1" ht="12" customHeight="1" x14ac:dyDescent="0.2">
      <c r="A9" s="24" t="s">
        <v>20</v>
      </c>
      <c r="B9" s="25" t="s">
        <v>21</v>
      </c>
      <c r="C9" s="26">
        <v>1200</v>
      </c>
      <c r="D9" s="26">
        <v>1200</v>
      </c>
      <c r="E9" s="23">
        <v>1200</v>
      </c>
    </row>
    <row r="10" spans="1:5" s="19" customFormat="1" ht="12" customHeight="1" thickBot="1" x14ac:dyDescent="0.25">
      <c r="A10" s="24" t="s">
        <v>22</v>
      </c>
      <c r="B10" s="27" t="s">
        <v>23</v>
      </c>
      <c r="C10" s="28">
        <v>7296</v>
      </c>
      <c r="D10" s="28">
        <v>6121</v>
      </c>
      <c r="E10" s="23">
        <v>351</v>
      </c>
    </row>
    <row r="11" spans="1:5" s="19" customFormat="1" ht="12" customHeight="1" thickBot="1" x14ac:dyDescent="0.25">
      <c r="A11" s="15" t="s">
        <v>24</v>
      </c>
      <c r="B11" s="29" t="s">
        <v>25</v>
      </c>
      <c r="C11" s="17">
        <f>+C12+C13+C14+C15+C16</f>
        <v>74548</v>
      </c>
      <c r="D11" s="17">
        <f>+D12+D13+D14+D15+D16</f>
        <v>62450</v>
      </c>
      <c r="E11" s="18">
        <f>+E12+E13+E14+E15+E16</f>
        <v>63217</v>
      </c>
    </row>
    <row r="12" spans="1:5" s="19" customFormat="1" ht="12" customHeight="1" x14ac:dyDescent="0.2">
      <c r="A12" s="20" t="s">
        <v>26</v>
      </c>
      <c r="B12" s="21" t="s">
        <v>27</v>
      </c>
      <c r="C12" s="22"/>
      <c r="D12" s="22"/>
      <c r="E12" s="30"/>
    </row>
    <row r="13" spans="1:5" s="19" customFormat="1" ht="12" customHeight="1" x14ac:dyDescent="0.2">
      <c r="A13" s="24" t="s">
        <v>28</v>
      </c>
      <c r="B13" s="25" t="s">
        <v>29</v>
      </c>
      <c r="C13" s="26"/>
      <c r="D13" s="26"/>
      <c r="E13" s="31"/>
    </row>
    <row r="14" spans="1:5" s="19" customFormat="1" ht="12" customHeight="1" x14ac:dyDescent="0.2">
      <c r="A14" s="24" t="s">
        <v>30</v>
      </c>
      <c r="B14" s="25" t="s">
        <v>31</v>
      </c>
      <c r="C14" s="26"/>
      <c r="D14" s="26"/>
      <c r="E14" s="31"/>
    </row>
    <row r="15" spans="1:5" s="19" customFormat="1" ht="12" customHeight="1" x14ac:dyDescent="0.2">
      <c r="A15" s="24" t="s">
        <v>32</v>
      </c>
      <c r="B15" s="25" t="s">
        <v>33</v>
      </c>
      <c r="C15" s="26"/>
      <c r="D15" s="26"/>
      <c r="E15" s="31"/>
    </row>
    <row r="16" spans="1:5" s="19" customFormat="1" ht="12" customHeight="1" x14ac:dyDescent="0.2">
      <c r="A16" s="24" t="s">
        <v>34</v>
      </c>
      <c r="B16" s="25" t="s">
        <v>35</v>
      </c>
      <c r="C16" s="26">
        <v>74548</v>
      </c>
      <c r="D16" s="26">
        <v>62450</v>
      </c>
      <c r="E16" s="31">
        <v>63217</v>
      </c>
    </row>
    <row r="17" spans="1:5" s="19" customFormat="1" ht="12" customHeight="1" thickBot="1" x14ac:dyDescent="0.25">
      <c r="A17" s="32" t="s">
        <v>36</v>
      </c>
      <c r="B17" s="33" t="s">
        <v>37</v>
      </c>
      <c r="C17" s="34">
        <v>19709</v>
      </c>
      <c r="D17" s="34">
        <v>0</v>
      </c>
      <c r="E17" s="35">
        <v>0</v>
      </c>
    </row>
    <row r="18" spans="1:5" s="19" customFormat="1" ht="12" customHeight="1" thickBot="1" x14ac:dyDescent="0.25">
      <c r="A18" s="15" t="s">
        <v>38</v>
      </c>
      <c r="B18" s="16" t="s">
        <v>39</v>
      </c>
      <c r="C18" s="17">
        <f>+C19+C20+C21+C22+C23</f>
        <v>100432</v>
      </c>
      <c r="D18" s="17">
        <f>+D19+D20+D21+D22+D23</f>
        <v>14998</v>
      </c>
      <c r="E18" s="18">
        <f>+E19+E20+E21+E22+E23</f>
        <v>0</v>
      </c>
    </row>
    <row r="19" spans="1:5" s="19" customFormat="1" ht="12" customHeight="1" x14ac:dyDescent="0.2">
      <c r="A19" s="20" t="s">
        <v>40</v>
      </c>
      <c r="B19" s="21" t="s">
        <v>41</v>
      </c>
      <c r="C19" s="22">
        <v>40357</v>
      </c>
      <c r="D19" s="22">
        <v>14998</v>
      </c>
      <c r="E19" s="30"/>
    </row>
    <row r="20" spans="1:5" s="19" customFormat="1" ht="12" customHeight="1" x14ac:dyDescent="0.2">
      <c r="A20" s="24" t="s">
        <v>42</v>
      </c>
      <c r="B20" s="25" t="s">
        <v>43</v>
      </c>
      <c r="C20" s="26"/>
      <c r="D20" s="26"/>
      <c r="E20" s="31"/>
    </row>
    <row r="21" spans="1:5" s="19" customFormat="1" ht="12" customHeight="1" x14ac:dyDescent="0.2">
      <c r="A21" s="24" t="s">
        <v>44</v>
      </c>
      <c r="B21" s="25" t="s">
        <v>45</v>
      </c>
      <c r="C21" s="26"/>
      <c r="D21" s="26"/>
      <c r="E21" s="31"/>
    </row>
    <row r="22" spans="1:5" s="19" customFormat="1" ht="12" customHeight="1" x14ac:dyDescent="0.2">
      <c r="A22" s="24" t="s">
        <v>46</v>
      </c>
      <c r="B22" s="25" t="s">
        <v>47</v>
      </c>
      <c r="C22" s="26"/>
      <c r="D22" s="26"/>
      <c r="E22" s="31"/>
    </row>
    <row r="23" spans="1:5" s="19" customFormat="1" ht="12" customHeight="1" x14ac:dyDescent="0.2">
      <c r="A23" s="24" t="s">
        <v>48</v>
      </c>
      <c r="B23" s="25" t="s">
        <v>49</v>
      </c>
      <c r="C23" s="26">
        <v>60075</v>
      </c>
      <c r="D23" s="26">
        <v>0</v>
      </c>
      <c r="E23" s="31">
        <v>0</v>
      </c>
    </row>
    <row r="24" spans="1:5" s="19" customFormat="1" ht="12" customHeight="1" thickBot="1" x14ac:dyDescent="0.25">
      <c r="A24" s="32" t="s">
        <v>50</v>
      </c>
      <c r="B24" s="33" t="s">
        <v>51</v>
      </c>
      <c r="C24" s="34">
        <v>52086</v>
      </c>
      <c r="D24" s="34">
        <v>0</v>
      </c>
      <c r="E24" s="35">
        <v>0</v>
      </c>
    </row>
    <row r="25" spans="1:5" s="19" customFormat="1" ht="12" customHeight="1" thickBot="1" x14ac:dyDescent="0.25">
      <c r="A25" s="15" t="s">
        <v>52</v>
      </c>
      <c r="B25" s="16" t="s">
        <v>53</v>
      </c>
      <c r="C25" s="36">
        <f>+C26+C29+C30+C31</f>
        <v>7261</v>
      </c>
      <c r="D25" s="36">
        <f>+D26+D29+D30+D31</f>
        <v>11203</v>
      </c>
      <c r="E25" s="37">
        <f>+E26+E29+E30+E31</f>
        <v>9700</v>
      </c>
    </row>
    <row r="26" spans="1:5" s="19" customFormat="1" ht="12" customHeight="1" x14ac:dyDescent="0.2">
      <c r="A26" s="20" t="s">
        <v>54</v>
      </c>
      <c r="B26" s="21" t="s">
        <v>55</v>
      </c>
      <c r="C26" s="38">
        <f>+C27+C28</f>
        <v>5911</v>
      </c>
      <c r="D26" s="39">
        <f>+D27+D28</f>
        <v>9792</v>
      </c>
      <c r="E26" s="40">
        <f>+E27+E28</f>
        <v>8000</v>
      </c>
    </row>
    <row r="27" spans="1:5" s="19" customFormat="1" ht="12" customHeight="1" x14ac:dyDescent="0.2">
      <c r="A27" s="24" t="s">
        <v>56</v>
      </c>
      <c r="B27" s="25" t="s">
        <v>57</v>
      </c>
      <c r="C27" s="41">
        <v>1818</v>
      </c>
      <c r="D27" s="26">
        <v>1673</v>
      </c>
      <c r="E27" s="31">
        <v>2000</v>
      </c>
    </row>
    <row r="28" spans="1:5" s="19" customFormat="1" ht="12" customHeight="1" x14ac:dyDescent="0.2">
      <c r="A28" s="24" t="s">
        <v>58</v>
      </c>
      <c r="B28" s="25" t="s">
        <v>59</v>
      </c>
      <c r="C28" s="41">
        <v>4093</v>
      </c>
      <c r="D28" s="26">
        <v>8119</v>
      </c>
      <c r="E28" s="31">
        <v>6000</v>
      </c>
    </row>
    <row r="29" spans="1:5" s="19" customFormat="1" ht="12" customHeight="1" x14ac:dyDescent="0.2">
      <c r="A29" s="24" t="s">
        <v>60</v>
      </c>
      <c r="B29" s="25" t="s">
        <v>61</v>
      </c>
      <c r="C29" s="41">
        <v>1020</v>
      </c>
      <c r="D29" s="26">
        <v>1042</v>
      </c>
      <c r="E29" s="31">
        <v>1000</v>
      </c>
    </row>
    <row r="30" spans="1:5" s="19" customFormat="1" ht="12" customHeight="1" x14ac:dyDescent="0.2">
      <c r="A30" s="24" t="s">
        <v>62</v>
      </c>
      <c r="B30" s="25" t="s">
        <v>63</v>
      </c>
      <c r="C30" s="41">
        <v>260</v>
      </c>
      <c r="D30" s="26">
        <v>250</v>
      </c>
      <c r="E30" s="31">
        <v>300</v>
      </c>
    </row>
    <row r="31" spans="1:5" s="19" customFormat="1" ht="12" customHeight="1" thickBot="1" x14ac:dyDescent="0.25">
      <c r="A31" s="32" t="s">
        <v>64</v>
      </c>
      <c r="B31" s="33" t="s">
        <v>65</v>
      </c>
      <c r="C31" s="42">
        <v>70</v>
      </c>
      <c r="D31" s="34">
        <v>119</v>
      </c>
      <c r="E31" s="35">
        <v>400</v>
      </c>
    </row>
    <row r="32" spans="1:5" s="19" customFormat="1" ht="12" customHeight="1" thickBot="1" x14ac:dyDescent="0.25">
      <c r="A32" s="15" t="s">
        <v>66</v>
      </c>
      <c r="B32" s="16" t="s">
        <v>67</v>
      </c>
      <c r="C32" s="17">
        <f>SUM(C33:C42)</f>
        <v>36889</v>
      </c>
      <c r="D32" s="17">
        <f>SUM(D33:D42)</f>
        <v>13358</v>
      </c>
      <c r="E32" s="18">
        <f>SUM(E33:E42)</f>
        <v>14207</v>
      </c>
    </row>
    <row r="33" spans="1:5" s="19" customFormat="1" ht="12" customHeight="1" x14ac:dyDescent="0.2">
      <c r="A33" s="20" t="s">
        <v>68</v>
      </c>
      <c r="B33" s="21" t="s">
        <v>69</v>
      </c>
      <c r="C33" s="22">
        <v>1606</v>
      </c>
      <c r="D33" s="22">
        <v>3226</v>
      </c>
      <c r="E33" s="30">
        <v>3000</v>
      </c>
    </row>
    <row r="34" spans="1:5" s="19" customFormat="1" ht="12" customHeight="1" x14ac:dyDescent="0.2">
      <c r="A34" s="24" t="s">
        <v>70</v>
      </c>
      <c r="B34" s="25" t="s">
        <v>71</v>
      </c>
      <c r="C34" s="26">
        <v>27545</v>
      </c>
      <c r="D34" s="26">
        <f>2218+2845</f>
        <v>5063</v>
      </c>
      <c r="E34" s="31">
        <v>5256</v>
      </c>
    </row>
    <row r="35" spans="1:5" s="19" customFormat="1" ht="12" customHeight="1" x14ac:dyDescent="0.2">
      <c r="A35" s="24" t="s">
        <v>72</v>
      </c>
      <c r="B35" s="25" t="s">
        <v>73</v>
      </c>
      <c r="C35" s="26">
        <v>1995</v>
      </c>
      <c r="D35" s="26">
        <f>1166</f>
        <v>1166</v>
      </c>
      <c r="E35" s="31">
        <v>2000</v>
      </c>
    </row>
    <row r="36" spans="1:5" s="19" customFormat="1" ht="12" customHeight="1" x14ac:dyDescent="0.2">
      <c r="A36" s="24" t="s">
        <v>74</v>
      </c>
      <c r="B36" s="25" t="s">
        <v>75</v>
      </c>
      <c r="C36" s="26">
        <v>0</v>
      </c>
      <c r="D36" s="26">
        <v>43</v>
      </c>
      <c r="E36" s="31">
        <v>43</v>
      </c>
    </row>
    <row r="37" spans="1:5" s="19" customFormat="1" ht="12" customHeight="1" x14ac:dyDescent="0.2">
      <c r="A37" s="24" t="s">
        <v>76</v>
      </c>
      <c r="B37" s="25" t="s">
        <v>77</v>
      </c>
      <c r="C37" s="26">
        <v>2692</v>
      </c>
      <c r="D37" s="26">
        <f>386+719</f>
        <v>1105</v>
      </c>
      <c r="E37" s="31">
        <v>987</v>
      </c>
    </row>
    <row r="38" spans="1:5" s="19" customFormat="1" ht="12" customHeight="1" x14ac:dyDescent="0.2">
      <c r="A38" s="24" t="s">
        <v>78</v>
      </c>
      <c r="B38" s="25" t="s">
        <v>79</v>
      </c>
      <c r="C38" s="26">
        <v>2968</v>
      </c>
      <c r="D38" s="26">
        <f>1757+958</f>
        <v>2715</v>
      </c>
      <c r="E38" s="31">
        <v>2861</v>
      </c>
    </row>
    <row r="39" spans="1:5" s="19" customFormat="1" ht="12" customHeight="1" x14ac:dyDescent="0.2">
      <c r="A39" s="24" t="s">
        <v>80</v>
      </c>
      <c r="B39" s="25" t="s">
        <v>81</v>
      </c>
      <c r="C39" s="26"/>
      <c r="D39" s="26"/>
      <c r="E39" s="31"/>
    </row>
    <row r="40" spans="1:5" s="19" customFormat="1" ht="12" customHeight="1" x14ac:dyDescent="0.2">
      <c r="A40" s="24" t="s">
        <v>82</v>
      </c>
      <c r="B40" s="25" t="s">
        <v>83</v>
      </c>
      <c r="C40" s="26">
        <v>29</v>
      </c>
      <c r="D40" s="26">
        <f>40</f>
        <v>40</v>
      </c>
      <c r="E40" s="31">
        <v>60</v>
      </c>
    </row>
    <row r="41" spans="1:5" s="19" customFormat="1" ht="12" customHeight="1" x14ac:dyDescent="0.2">
      <c r="A41" s="24" t="s">
        <v>84</v>
      </c>
      <c r="B41" s="25" t="s">
        <v>85</v>
      </c>
      <c r="C41" s="26"/>
      <c r="D41" s="41"/>
      <c r="E41" s="43"/>
    </row>
    <row r="42" spans="1:5" s="19" customFormat="1" ht="12" customHeight="1" thickBot="1" x14ac:dyDescent="0.25">
      <c r="A42" s="32" t="s">
        <v>86</v>
      </c>
      <c r="B42" s="33" t="s">
        <v>87</v>
      </c>
      <c r="C42" s="34">
        <v>54</v>
      </c>
      <c r="D42" s="42">
        <v>0</v>
      </c>
      <c r="E42" s="44">
        <v>0</v>
      </c>
    </row>
    <row r="43" spans="1:5" s="19" customFormat="1" ht="12" customHeight="1" thickBot="1" x14ac:dyDescent="0.25">
      <c r="A43" s="15" t="s">
        <v>88</v>
      </c>
      <c r="B43" s="16" t="s">
        <v>89</v>
      </c>
      <c r="C43" s="17">
        <f>SUM(C44:C48)</f>
        <v>1900</v>
      </c>
      <c r="D43" s="17">
        <f>SUM(D44:D48)</f>
        <v>0</v>
      </c>
      <c r="E43" s="18">
        <f>SUM(E44:E48)</f>
        <v>0</v>
      </c>
    </row>
    <row r="44" spans="1:5" s="19" customFormat="1" ht="12" customHeight="1" x14ac:dyDescent="0.2">
      <c r="A44" s="20" t="s">
        <v>90</v>
      </c>
      <c r="B44" s="21" t="s">
        <v>91</v>
      </c>
      <c r="C44" s="22"/>
      <c r="D44" s="45"/>
      <c r="E44" s="46"/>
    </row>
    <row r="45" spans="1:5" s="19" customFormat="1" ht="12" customHeight="1" x14ac:dyDescent="0.2">
      <c r="A45" s="24" t="s">
        <v>92</v>
      </c>
      <c r="B45" s="25" t="s">
        <v>93</v>
      </c>
      <c r="C45" s="26">
        <v>1900</v>
      </c>
      <c r="D45" s="41">
        <v>0</v>
      </c>
      <c r="E45" s="43"/>
    </row>
    <row r="46" spans="1:5" s="19" customFormat="1" ht="12" customHeight="1" x14ac:dyDescent="0.2">
      <c r="A46" s="24" t="s">
        <v>94</v>
      </c>
      <c r="B46" s="25" t="s">
        <v>95</v>
      </c>
      <c r="C46" s="26"/>
      <c r="D46" s="41"/>
      <c r="E46" s="43"/>
    </row>
    <row r="47" spans="1:5" s="19" customFormat="1" ht="12" customHeight="1" x14ac:dyDescent="0.2">
      <c r="A47" s="24" t="s">
        <v>96</v>
      </c>
      <c r="B47" s="25" t="s">
        <v>97</v>
      </c>
      <c r="C47" s="26"/>
      <c r="D47" s="41"/>
      <c r="E47" s="43"/>
    </row>
    <row r="48" spans="1:5" s="19" customFormat="1" ht="12" customHeight="1" thickBot="1" x14ac:dyDescent="0.25">
      <c r="A48" s="32" t="s">
        <v>98</v>
      </c>
      <c r="B48" s="33" t="s">
        <v>99</v>
      </c>
      <c r="C48" s="34"/>
      <c r="D48" s="42"/>
      <c r="E48" s="44"/>
    </row>
    <row r="49" spans="1:5" s="19" customFormat="1" ht="12" customHeight="1" thickBot="1" x14ac:dyDescent="0.25">
      <c r="A49" s="15" t="s">
        <v>100</v>
      </c>
      <c r="B49" s="16" t="s">
        <v>101</v>
      </c>
      <c r="C49" s="17">
        <f>SUM(C50:C52)</f>
        <v>10465</v>
      </c>
      <c r="D49" s="17">
        <f>SUM(D50:D52)</f>
        <v>341</v>
      </c>
      <c r="E49" s="18">
        <f>SUM(E50:E52)</f>
        <v>0</v>
      </c>
    </row>
    <row r="50" spans="1:5" s="19" customFormat="1" ht="12" customHeight="1" x14ac:dyDescent="0.2">
      <c r="A50" s="20" t="s">
        <v>102</v>
      </c>
      <c r="B50" s="21" t="s">
        <v>103</v>
      </c>
      <c r="C50" s="22"/>
      <c r="D50" s="22"/>
      <c r="E50" s="30"/>
    </row>
    <row r="51" spans="1:5" s="19" customFormat="1" ht="12" customHeight="1" x14ac:dyDescent="0.2">
      <c r="A51" s="24" t="s">
        <v>104</v>
      </c>
      <c r="B51" s="25" t="s">
        <v>105</v>
      </c>
      <c r="C51" s="26">
        <v>75</v>
      </c>
      <c r="D51" s="26">
        <v>21</v>
      </c>
      <c r="E51" s="31"/>
    </row>
    <row r="52" spans="1:5" s="19" customFormat="1" ht="12" customHeight="1" x14ac:dyDescent="0.2">
      <c r="A52" s="24" t="s">
        <v>106</v>
      </c>
      <c r="B52" s="25" t="s">
        <v>107</v>
      </c>
      <c r="C52" s="26">
        <v>10390</v>
      </c>
      <c r="D52" s="26">
        <v>320</v>
      </c>
      <c r="E52" s="31">
        <v>0</v>
      </c>
    </row>
    <row r="53" spans="1:5" s="19" customFormat="1" ht="12" customHeight="1" thickBot="1" x14ac:dyDescent="0.25">
      <c r="A53" s="32" t="s">
        <v>108</v>
      </c>
      <c r="B53" s="33" t="s">
        <v>109</v>
      </c>
      <c r="C53" s="34"/>
      <c r="D53" s="34"/>
      <c r="E53" s="35"/>
    </row>
    <row r="54" spans="1:5" s="19" customFormat="1" ht="12" customHeight="1" thickBot="1" x14ac:dyDescent="0.25">
      <c r="A54" s="15" t="s">
        <v>110</v>
      </c>
      <c r="B54" s="29" t="s">
        <v>111</v>
      </c>
      <c r="C54" s="17">
        <f>SUM(C55:C57)</f>
        <v>0</v>
      </c>
      <c r="D54" s="17">
        <f>SUM(D55:D57)</f>
        <v>0</v>
      </c>
      <c r="E54" s="18">
        <f>SUM(E55:E57)</f>
        <v>0</v>
      </c>
    </row>
    <row r="55" spans="1:5" s="19" customFormat="1" ht="12" customHeight="1" x14ac:dyDescent="0.2">
      <c r="A55" s="24" t="s">
        <v>112</v>
      </c>
      <c r="B55" s="21" t="s">
        <v>113</v>
      </c>
      <c r="C55" s="41"/>
      <c r="D55" s="41"/>
      <c r="E55" s="43"/>
    </row>
    <row r="56" spans="1:5" s="19" customFormat="1" ht="12" customHeight="1" x14ac:dyDescent="0.2">
      <c r="A56" s="24" t="s">
        <v>114</v>
      </c>
      <c r="B56" s="25" t="s">
        <v>115</v>
      </c>
      <c r="C56" s="41"/>
      <c r="D56" s="41"/>
      <c r="E56" s="43"/>
    </row>
    <row r="57" spans="1:5" s="19" customFormat="1" ht="12" customHeight="1" x14ac:dyDescent="0.2">
      <c r="A57" s="24" t="s">
        <v>116</v>
      </c>
      <c r="B57" s="25" t="s">
        <v>117</v>
      </c>
      <c r="C57" s="41">
        <v>0</v>
      </c>
      <c r="D57" s="41"/>
      <c r="E57" s="43"/>
    </row>
    <row r="58" spans="1:5" s="19" customFormat="1" ht="12" customHeight="1" thickBot="1" x14ac:dyDescent="0.25">
      <c r="A58" s="24" t="s">
        <v>118</v>
      </c>
      <c r="B58" s="33" t="s">
        <v>119</v>
      </c>
      <c r="C58" s="41"/>
      <c r="D58" s="41"/>
      <c r="E58" s="43"/>
    </row>
    <row r="59" spans="1:5" s="19" customFormat="1" ht="12" customHeight="1" thickBot="1" x14ac:dyDescent="0.25">
      <c r="A59" s="15" t="s">
        <v>120</v>
      </c>
      <c r="B59" s="16" t="s">
        <v>121</v>
      </c>
      <c r="C59" s="36">
        <f>+C5+C11+C18+C25+C32+C43+C49+C54</f>
        <v>285101</v>
      </c>
      <c r="D59" s="36">
        <f>+D5+D11+D18+D25+D32+D43+D49+D54</f>
        <v>155657</v>
      </c>
      <c r="E59" s="37">
        <f>+E5+E11+E18+E25+E32+E43+E49+E54</f>
        <v>132588</v>
      </c>
    </row>
    <row r="60" spans="1:5" s="19" customFormat="1" ht="12" customHeight="1" thickBot="1" x14ac:dyDescent="0.25">
      <c r="A60" s="47" t="s">
        <v>122</v>
      </c>
      <c r="B60" s="29" t="s">
        <v>123</v>
      </c>
      <c r="C60" s="17">
        <f>SUM(C61:C63)</f>
        <v>165</v>
      </c>
      <c r="D60" s="17">
        <f>SUM(D61:D63)</f>
        <v>0</v>
      </c>
      <c r="E60" s="18">
        <f>SUM(E61:E63)</f>
        <v>0</v>
      </c>
    </row>
    <row r="61" spans="1:5" s="19" customFormat="1" ht="12" customHeight="1" x14ac:dyDescent="0.2">
      <c r="A61" s="24" t="s">
        <v>124</v>
      </c>
      <c r="B61" s="21" t="s">
        <v>125</v>
      </c>
      <c r="C61" s="41"/>
      <c r="D61" s="41"/>
      <c r="E61" s="43"/>
    </row>
    <row r="62" spans="1:5" s="19" customFormat="1" ht="12" customHeight="1" x14ac:dyDescent="0.2">
      <c r="A62" s="24" t="s">
        <v>126</v>
      </c>
      <c r="B62" s="25" t="s">
        <v>127</v>
      </c>
      <c r="C62" s="41">
        <v>165</v>
      </c>
      <c r="D62" s="41">
        <v>0</v>
      </c>
      <c r="E62" s="43">
        <v>0</v>
      </c>
    </row>
    <row r="63" spans="1:5" s="19" customFormat="1" ht="12" customHeight="1" thickBot="1" x14ac:dyDescent="0.25">
      <c r="A63" s="24" t="s">
        <v>128</v>
      </c>
      <c r="B63" s="48" t="s">
        <v>129</v>
      </c>
      <c r="C63" s="41"/>
      <c r="D63" s="41"/>
      <c r="E63" s="43"/>
    </row>
    <row r="64" spans="1:5" s="19" customFormat="1" ht="12" customHeight="1" thickBot="1" x14ac:dyDescent="0.25">
      <c r="A64" s="47" t="s">
        <v>130</v>
      </c>
      <c r="B64" s="29" t="s">
        <v>131</v>
      </c>
      <c r="C64" s="17">
        <f>SUM(C65:C68)</f>
        <v>0</v>
      </c>
      <c r="D64" s="17">
        <f>SUM(D65:D68)</f>
        <v>0</v>
      </c>
      <c r="E64" s="18">
        <f>SUM(E65:E68)</f>
        <v>0</v>
      </c>
    </row>
    <row r="65" spans="1:6" s="19" customFormat="1" ht="12" customHeight="1" x14ac:dyDescent="0.2">
      <c r="A65" s="24" t="s">
        <v>132</v>
      </c>
      <c r="B65" s="21" t="s">
        <v>133</v>
      </c>
      <c r="C65" s="41"/>
      <c r="D65" s="41"/>
      <c r="E65" s="43"/>
    </row>
    <row r="66" spans="1:6" s="19" customFormat="1" ht="12" customHeight="1" x14ac:dyDescent="0.2">
      <c r="A66" s="24" t="s">
        <v>134</v>
      </c>
      <c r="B66" s="25" t="s">
        <v>135</v>
      </c>
      <c r="C66" s="41"/>
      <c r="D66" s="41"/>
      <c r="E66" s="43"/>
    </row>
    <row r="67" spans="1:6" s="19" customFormat="1" ht="12" customHeight="1" x14ac:dyDescent="0.2">
      <c r="A67" s="24" t="s">
        <v>136</v>
      </c>
      <c r="B67" s="25" t="s">
        <v>137</v>
      </c>
      <c r="C67" s="41"/>
      <c r="D67" s="41"/>
      <c r="E67" s="43"/>
    </row>
    <row r="68" spans="1:6" s="19" customFormat="1" ht="17.25" customHeight="1" thickBot="1" x14ac:dyDescent="0.3">
      <c r="A68" s="24" t="s">
        <v>138</v>
      </c>
      <c r="B68" s="33" t="s">
        <v>139</v>
      </c>
      <c r="C68" s="41"/>
      <c r="D68" s="41"/>
      <c r="E68" s="43"/>
      <c r="F68" s="49"/>
    </row>
    <row r="69" spans="1:6" s="19" customFormat="1" ht="12" customHeight="1" thickBot="1" x14ac:dyDescent="0.25">
      <c r="A69" s="47" t="s">
        <v>140</v>
      </c>
      <c r="B69" s="29" t="s">
        <v>141</v>
      </c>
      <c r="C69" s="17">
        <f>SUM(C70:C71)</f>
        <v>18073</v>
      </c>
      <c r="D69" s="17">
        <f>SUM(D70:D71)</f>
        <v>68275</v>
      </c>
      <c r="E69" s="18">
        <f>SUM(E70:E71)</f>
        <v>34682</v>
      </c>
    </row>
    <row r="70" spans="1:6" s="19" customFormat="1" ht="12" customHeight="1" x14ac:dyDescent="0.2">
      <c r="A70" s="24" t="s">
        <v>142</v>
      </c>
      <c r="B70" s="21" t="s">
        <v>143</v>
      </c>
      <c r="C70" s="41">
        <v>18073</v>
      </c>
      <c r="D70" s="41">
        <f>67795+480</f>
        <v>68275</v>
      </c>
      <c r="E70" s="43">
        <v>34682</v>
      </c>
    </row>
    <row r="71" spans="1:6" s="19" customFormat="1" ht="12" customHeight="1" thickBot="1" x14ac:dyDescent="0.25">
      <c r="A71" s="24" t="s">
        <v>144</v>
      </c>
      <c r="B71" s="33" t="s">
        <v>145</v>
      </c>
      <c r="C71" s="41"/>
      <c r="D71" s="41"/>
      <c r="E71" s="43"/>
    </row>
    <row r="72" spans="1:6" s="19" customFormat="1" ht="12" customHeight="1" thickBot="1" x14ac:dyDescent="0.25">
      <c r="A72" s="47" t="s">
        <v>146</v>
      </c>
      <c r="B72" s="29" t="s">
        <v>147</v>
      </c>
      <c r="C72" s="17">
        <f>SUM(C73:C75)</f>
        <v>29051</v>
      </c>
      <c r="D72" s="17">
        <f>SUM(D73:D75)</f>
        <v>21040</v>
      </c>
      <c r="E72" s="18">
        <f>SUM(E73:E75)</f>
        <v>23381</v>
      </c>
    </row>
    <row r="73" spans="1:6" s="19" customFormat="1" ht="12" customHeight="1" x14ac:dyDescent="0.2">
      <c r="A73" s="24" t="s">
        <v>148</v>
      </c>
      <c r="B73" s="21" t="s">
        <v>149</v>
      </c>
      <c r="C73" s="41">
        <v>29051</v>
      </c>
      <c r="D73" s="41">
        <f>1618+19422</f>
        <v>21040</v>
      </c>
      <c r="E73" s="43">
        <v>23381</v>
      </c>
    </row>
    <row r="74" spans="1:6" s="19" customFormat="1" ht="12" customHeight="1" x14ac:dyDescent="0.2">
      <c r="A74" s="24" t="s">
        <v>150</v>
      </c>
      <c r="B74" s="25" t="s">
        <v>151</v>
      </c>
      <c r="C74" s="41"/>
      <c r="D74" s="41"/>
      <c r="E74" s="43"/>
    </row>
    <row r="75" spans="1:6" s="19" customFormat="1" ht="12" customHeight="1" thickBot="1" x14ac:dyDescent="0.25">
      <c r="A75" s="24" t="s">
        <v>152</v>
      </c>
      <c r="B75" s="33" t="s">
        <v>153</v>
      </c>
      <c r="C75" s="41"/>
      <c r="D75" s="41"/>
      <c r="E75" s="43"/>
    </row>
    <row r="76" spans="1:6" s="19" customFormat="1" ht="12" customHeight="1" thickBot="1" x14ac:dyDescent="0.25">
      <c r="A76" s="47" t="s">
        <v>154</v>
      </c>
      <c r="B76" s="29" t="s">
        <v>155</v>
      </c>
      <c r="C76" s="17">
        <f>SUM(C77:C80)</f>
        <v>0</v>
      </c>
      <c r="D76" s="17">
        <f>SUM(D77:D80)</f>
        <v>0</v>
      </c>
      <c r="E76" s="18">
        <f>SUM(E77:E80)</f>
        <v>0</v>
      </c>
    </row>
    <row r="77" spans="1:6" s="19" customFormat="1" ht="12" customHeight="1" x14ac:dyDescent="0.2">
      <c r="A77" s="50" t="s">
        <v>156</v>
      </c>
      <c r="B77" s="21" t="s">
        <v>157</v>
      </c>
      <c r="C77" s="41"/>
      <c r="D77" s="41"/>
      <c r="E77" s="43"/>
    </row>
    <row r="78" spans="1:6" s="19" customFormat="1" ht="12" customHeight="1" x14ac:dyDescent="0.2">
      <c r="A78" s="51" t="s">
        <v>158</v>
      </c>
      <c r="B78" s="25" t="s">
        <v>159</v>
      </c>
      <c r="C78" s="41"/>
      <c r="D78" s="41"/>
      <c r="E78" s="43"/>
    </row>
    <row r="79" spans="1:6" s="19" customFormat="1" ht="12" customHeight="1" x14ac:dyDescent="0.2">
      <c r="A79" s="51" t="s">
        <v>160</v>
      </c>
      <c r="B79" s="25" t="s">
        <v>161</v>
      </c>
      <c r="C79" s="41"/>
      <c r="D79" s="41"/>
      <c r="E79" s="43"/>
    </row>
    <row r="80" spans="1:6" s="19" customFormat="1" ht="12" customHeight="1" thickBot="1" x14ac:dyDescent="0.25">
      <c r="A80" s="52" t="s">
        <v>162</v>
      </c>
      <c r="B80" s="33" t="s">
        <v>163</v>
      </c>
      <c r="C80" s="41"/>
      <c r="D80" s="41"/>
      <c r="E80" s="43"/>
    </row>
    <row r="81" spans="1:5" s="19" customFormat="1" ht="12" customHeight="1" thickBot="1" x14ac:dyDescent="0.25">
      <c r="A81" s="47" t="s">
        <v>164</v>
      </c>
      <c r="B81" s="29" t="s">
        <v>165</v>
      </c>
      <c r="C81" s="53"/>
      <c r="D81" s="53"/>
      <c r="E81" s="54"/>
    </row>
    <row r="82" spans="1:5" s="19" customFormat="1" ht="12" customHeight="1" thickBot="1" x14ac:dyDescent="0.25">
      <c r="A82" s="47" t="s">
        <v>166</v>
      </c>
      <c r="B82" s="55" t="s">
        <v>167</v>
      </c>
      <c r="C82" s="36">
        <f>+C60+C64+C69+C72+C76+C81</f>
        <v>47289</v>
      </c>
      <c r="D82" s="36">
        <f>+D60+D64+D69+D72+D76+D81</f>
        <v>89315</v>
      </c>
      <c r="E82" s="37">
        <f>+E60+E64+E69+E72+E76+E81</f>
        <v>58063</v>
      </c>
    </row>
    <row r="83" spans="1:5" s="19" customFormat="1" ht="12" customHeight="1" thickBot="1" x14ac:dyDescent="0.25">
      <c r="A83" s="56" t="s">
        <v>168</v>
      </c>
      <c r="B83" s="57" t="s">
        <v>169</v>
      </c>
      <c r="C83" s="36">
        <f>+C59+C82</f>
        <v>332390</v>
      </c>
      <c r="D83" s="36">
        <f>+D59+D82</f>
        <v>244972</v>
      </c>
      <c r="E83" s="37">
        <f>+E59+E82</f>
        <v>190651</v>
      </c>
    </row>
    <row r="84" spans="1:5" s="19" customFormat="1" ht="12" customHeight="1" x14ac:dyDescent="0.2">
      <c r="A84" s="58"/>
      <c r="B84" s="59"/>
      <c r="C84" s="60"/>
      <c r="D84" s="61"/>
      <c r="E84" s="62"/>
    </row>
    <row r="85" spans="1:5" s="19" customFormat="1" ht="12" customHeight="1" x14ac:dyDescent="0.2">
      <c r="A85" s="1" t="s">
        <v>170</v>
      </c>
      <c r="B85" s="1"/>
      <c r="C85" s="1"/>
      <c r="D85" s="1"/>
      <c r="E85" s="1"/>
    </row>
    <row r="86" spans="1:5" s="19" customFormat="1" ht="12" customHeight="1" thickBot="1" x14ac:dyDescent="0.25">
      <c r="A86" s="3"/>
      <c r="B86" s="3"/>
      <c r="C86" s="4"/>
      <c r="D86" s="5"/>
      <c r="E86" s="63"/>
    </row>
    <row r="87" spans="1:5" s="19" customFormat="1" ht="35.25" customHeight="1" thickBot="1" x14ac:dyDescent="0.25">
      <c r="A87" s="7" t="s">
        <v>171</v>
      </c>
      <c r="B87" s="8" t="s">
        <v>172</v>
      </c>
      <c r="C87" s="8" t="s">
        <v>4</v>
      </c>
      <c r="D87" s="9" t="s">
        <v>5</v>
      </c>
      <c r="E87" s="10" t="s">
        <v>6</v>
      </c>
    </row>
    <row r="88" spans="1:5" s="19" customFormat="1" ht="12" customHeight="1" thickBot="1" x14ac:dyDescent="0.25">
      <c r="A88" s="11">
        <v>1</v>
      </c>
      <c r="B88" s="12">
        <v>2</v>
      </c>
      <c r="C88" s="12">
        <v>3</v>
      </c>
      <c r="D88" s="12">
        <v>4</v>
      </c>
      <c r="E88" s="64">
        <v>5</v>
      </c>
    </row>
    <row r="89" spans="1:5" s="19" customFormat="1" ht="15" customHeight="1" thickBot="1" x14ac:dyDescent="0.25">
      <c r="A89" s="65" t="s">
        <v>12</v>
      </c>
      <c r="B89" s="66" t="s">
        <v>173</v>
      </c>
      <c r="C89" s="67">
        <f>SUM(C90:C94)</f>
        <v>162949</v>
      </c>
      <c r="D89" s="68">
        <f>+D90+D91+D92+D93+D94</f>
        <v>136088</v>
      </c>
      <c r="E89" s="69">
        <f>+E90+E91+E92+E93+E94</f>
        <v>145765</v>
      </c>
    </row>
    <row r="90" spans="1:5" s="19" customFormat="1" ht="12.95" customHeight="1" x14ac:dyDescent="0.2">
      <c r="A90" s="70" t="s">
        <v>14</v>
      </c>
      <c r="B90" s="71" t="s">
        <v>174</v>
      </c>
      <c r="C90" s="72">
        <v>66778</v>
      </c>
      <c r="D90" s="73">
        <f>48857+12964</f>
        <v>61821</v>
      </c>
      <c r="E90" s="74">
        <v>63487</v>
      </c>
    </row>
    <row r="91" spans="1:5" ht="16.5" customHeight="1" x14ac:dyDescent="0.25">
      <c r="A91" s="24" t="s">
        <v>16</v>
      </c>
      <c r="B91" s="75" t="s">
        <v>175</v>
      </c>
      <c r="C91" s="76">
        <v>13172</v>
      </c>
      <c r="D91" s="26">
        <f>8361+3515</f>
        <v>11876</v>
      </c>
      <c r="E91" s="31">
        <v>10994</v>
      </c>
    </row>
    <row r="92" spans="1:5" x14ac:dyDescent="0.25">
      <c r="A92" s="24" t="s">
        <v>18</v>
      </c>
      <c r="B92" s="75" t="s">
        <v>176</v>
      </c>
      <c r="C92" s="77">
        <v>56844</v>
      </c>
      <c r="D92" s="34">
        <f>39169+7897</f>
        <v>47066</v>
      </c>
      <c r="E92" s="35">
        <v>63050</v>
      </c>
    </row>
    <row r="93" spans="1:5" s="14" customFormat="1" ht="12" customHeight="1" x14ac:dyDescent="0.2">
      <c r="A93" s="24" t="s">
        <v>20</v>
      </c>
      <c r="B93" s="78" t="s">
        <v>177</v>
      </c>
      <c r="C93" s="77">
        <v>2974</v>
      </c>
      <c r="D93" s="34">
        <f>870</f>
        <v>870</v>
      </c>
      <c r="E93" s="35">
        <v>1615</v>
      </c>
    </row>
    <row r="94" spans="1:5" ht="12" customHeight="1" x14ac:dyDescent="0.25">
      <c r="A94" s="24" t="s">
        <v>178</v>
      </c>
      <c r="B94" s="79" t="s">
        <v>179</v>
      </c>
      <c r="C94" s="35">
        <v>23181</v>
      </c>
      <c r="D94" s="35">
        <f>14455</f>
        <v>14455</v>
      </c>
      <c r="E94" s="35">
        <v>6619</v>
      </c>
    </row>
    <row r="95" spans="1:5" ht="12" customHeight="1" x14ac:dyDescent="0.25">
      <c r="A95" s="24" t="s">
        <v>180</v>
      </c>
      <c r="B95" s="75" t="s">
        <v>181</v>
      </c>
      <c r="C95" s="77">
        <v>3299</v>
      </c>
      <c r="D95" s="34">
        <v>663</v>
      </c>
      <c r="E95" s="35">
        <v>500</v>
      </c>
    </row>
    <row r="96" spans="1:5" ht="12" customHeight="1" x14ac:dyDescent="0.25">
      <c r="A96" s="24" t="s">
        <v>182</v>
      </c>
      <c r="B96" s="80" t="s">
        <v>183</v>
      </c>
      <c r="C96" s="77"/>
      <c r="D96" s="34"/>
      <c r="E96" s="35"/>
    </row>
    <row r="97" spans="1:5" ht="12" customHeight="1" x14ac:dyDescent="0.25">
      <c r="A97" s="24" t="s">
        <v>184</v>
      </c>
      <c r="B97" s="81" t="s">
        <v>185</v>
      </c>
      <c r="C97" s="77"/>
      <c r="D97" s="34">
        <v>1055</v>
      </c>
      <c r="E97" s="35"/>
    </row>
    <row r="98" spans="1:5" ht="12" customHeight="1" x14ac:dyDescent="0.25">
      <c r="A98" s="24" t="s">
        <v>186</v>
      </c>
      <c r="B98" s="81" t="s">
        <v>187</v>
      </c>
      <c r="C98" s="77"/>
      <c r="D98" s="34"/>
      <c r="E98" s="35"/>
    </row>
    <row r="99" spans="1:5" ht="12" customHeight="1" x14ac:dyDescent="0.25">
      <c r="A99" s="24" t="s">
        <v>188</v>
      </c>
      <c r="B99" s="80" t="s">
        <v>189</v>
      </c>
      <c r="C99" s="77">
        <v>12638</v>
      </c>
      <c r="D99" s="34">
        <v>6607</v>
      </c>
      <c r="E99" s="35">
        <v>5999</v>
      </c>
    </row>
    <row r="100" spans="1:5" ht="12" customHeight="1" x14ac:dyDescent="0.25">
      <c r="A100" s="24" t="s">
        <v>190</v>
      </c>
      <c r="B100" s="80" t="s">
        <v>191</v>
      </c>
      <c r="C100" s="77"/>
      <c r="D100" s="34"/>
      <c r="E100" s="35"/>
    </row>
    <row r="101" spans="1:5" ht="12" customHeight="1" x14ac:dyDescent="0.25">
      <c r="A101" s="24" t="s">
        <v>192</v>
      </c>
      <c r="B101" s="81" t="s">
        <v>193</v>
      </c>
      <c r="C101" s="77">
        <v>381</v>
      </c>
      <c r="D101" s="34">
        <v>21</v>
      </c>
      <c r="E101" s="35"/>
    </row>
    <row r="102" spans="1:5" ht="12" customHeight="1" x14ac:dyDescent="0.25">
      <c r="A102" s="82" t="s">
        <v>194</v>
      </c>
      <c r="B102" s="83" t="s">
        <v>195</v>
      </c>
      <c r="C102" s="77"/>
      <c r="D102" s="34"/>
      <c r="E102" s="35"/>
    </row>
    <row r="103" spans="1:5" ht="12" customHeight="1" x14ac:dyDescent="0.25">
      <c r="A103" s="24" t="s">
        <v>196</v>
      </c>
      <c r="B103" s="83" t="s">
        <v>197</v>
      </c>
      <c r="C103" s="77"/>
      <c r="D103" s="34"/>
      <c r="E103" s="35"/>
    </row>
    <row r="104" spans="1:5" ht="12" customHeight="1" thickBot="1" x14ac:dyDescent="0.3">
      <c r="A104" s="84" t="s">
        <v>198</v>
      </c>
      <c r="B104" s="85" t="s">
        <v>199</v>
      </c>
      <c r="C104" s="86">
        <v>6863</v>
      </c>
      <c r="D104" s="87">
        <v>6109</v>
      </c>
      <c r="E104" s="88">
        <v>120</v>
      </c>
    </row>
    <row r="105" spans="1:5" ht="12" customHeight="1" thickBot="1" x14ac:dyDescent="0.3">
      <c r="A105" s="15" t="s">
        <v>24</v>
      </c>
      <c r="B105" s="89" t="s">
        <v>200</v>
      </c>
      <c r="C105" s="90">
        <f>+C106+C108+C110</f>
        <v>71975</v>
      </c>
      <c r="D105" s="17">
        <f>+D106+D108+D110</f>
        <v>50625</v>
      </c>
      <c r="E105" s="18">
        <f>+E106+E108+E110</f>
        <v>19505</v>
      </c>
    </row>
    <row r="106" spans="1:5" ht="12" customHeight="1" x14ac:dyDescent="0.25">
      <c r="A106" s="20" t="s">
        <v>26</v>
      </c>
      <c r="B106" s="75" t="s">
        <v>201</v>
      </c>
      <c r="C106" s="91">
        <v>44975</v>
      </c>
      <c r="D106" s="22">
        <f>2883+27</f>
        <v>2910</v>
      </c>
      <c r="E106" s="30">
        <v>19505</v>
      </c>
    </row>
    <row r="107" spans="1:5" ht="12" customHeight="1" x14ac:dyDescent="0.25">
      <c r="A107" s="20" t="s">
        <v>28</v>
      </c>
      <c r="B107" s="92" t="s">
        <v>202</v>
      </c>
      <c r="C107" s="91">
        <v>31664</v>
      </c>
      <c r="D107" s="22">
        <v>0</v>
      </c>
      <c r="E107" s="30">
        <v>0</v>
      </c>
    </row>
    <row r="108" spans="1:5" ht="12" customHeight="1" x14ac:dyDescent="0.25">
      <c r="A108" s="20" t="s">
        <v>30</v>
      </c>
      <c r="B108" s="92" t="s">
        <v>203</v>
      </c>
      <c r="C108" s="76">
        <v>635</v>
      </c>
      <c r="D108" s="26">
        <v>47715</v>
      </c>
      <c r="E108" s="31">
        <v>0</v>
      </c>
    </row>
    <row r="109" spans="1:5" ht="12" customHeight="1" x14ac:dyDescent="0.25">
      <c r="A109" s="20" t="s">
        <v>32</v>
      </c>
      <c r="B109" s="92" t="s">
        <v>204</v>
      </c>
      <c r="C109" s="93">
        <v>0</v>
      </c>
      <c r="D109" s="26">
        <v>0</v>
      </c>
      <c r="E109" s="31">
        <v>0</v>
      </c>
    </row>
    <row r="110" spans="1:5" ht="12" customHeight="1" x14ac:dyDescent="0.25">
      <c r="A110" s="20" t="s">
        <v>34</v>
      </c>
      <c r="B110" s="33" t="s">
        <v>205</v>
      </c>
      <c r="C110" s="93">
        <v>26365</v>
      </c>
      <c r="D110" s="26">
        <v>0</v>
      </c>
      <c r="E110" s="31">
        <v>0</v>
      </c>
    </row>
    <row r="111" spans="1:5" ht="12" customHeight="1" x14ac:dyDescent="0.25">
      <c r="A111" s="20" t="s">
        <v>36</v>
      </c>
      <c r="B111" s="94" t="s">
        <v>206</v>
      </c>
      <c r="C111" s="93"/>
      <c r="D111" s="26"/>
      <c r="E111" s="31"/>
    </row>
    <row r="112" spans="1:5" x14ac:dyDescent="0.25">
      <c r="A112" s="20" t="s">
        <v>207</v>
      </c>
      <c r="B112" s="95" t="s">
        <v>208</v>
      </c>
      <c r="C112" s="93"/>
      <c r="D112" s="26"/>
      <c r="E112" s="31"/>
    </row>
    <row r="113" spans="1:5" ht="12" customHeight="1" x14ac:dyDescent="0.25">
      <c r="A113" s="20" t="s">
        <v>209</v>
      </c>
      <c r="B113" s="81" t="s">
        <v>187</v>
      </c>
      <c r="C113" s="93"/>
      <c r="D113" s="26"/>
      <c r="E113" s="31"/>
    </row>
    <row r="114" spans="1:5" ht="12" customHeight="1" x14ac:dyDescent="0.25">
      <c r="A114" s="20" t="s">
        <v>210</v>
      </c>
      <c r="B114" s="81" t="s">
        <v>211</v>
      </c>
      <c r="C114" s="93">
        <v>0</v>
      </c>
      <c r="D114" s="26">
        <v>0</v>
      </c>
      <c r="E114" s="31">
        <v>0</v>
      </c>
    </row>
    <row r="115" spans="1:5" ht="12" customHeight="1" x14ac:dyDescent="0.25">
      <c r="A115" s="20" t="s">
        <v>212</v>
      </c>
      <c r="B115" s="81" t="s">
        <v>213</v>
      </c>
      <c r="C115" s="93"/>
      <c r="D115" s="26"/>
      <c r="E115" s="31"/>
    </row>
    <row r="116" spans="1:5" ht="12" customHeight="1" x14ac:dyDescent="0.25">
      <c r="A116" s="20" t="s">
        <v>214</v>
      </c>
      <c r="B116" s="81" t="s">
        <v>193</v>
      </c>
      <c r="C116" s="93"/>
      <c r="D116" s="26"/>
      <c r="E116" s="31"/>
    </row>
    <row r="117" spans="1:5" ht="12" customHeight="1" x14ac:dyDescent="0.25">
      <c r="A117" s="20" t="s">
        <v>215</v>
      </c>
      <c r="B117" s="81" t="s">
        <v>216</v>
      </c>
      <c r="C117" s="93"/>
      <c r="D117" s="26"/>
      <c r="E117" s="31"/>
    </row>
    <row r="118" spans="1:5" ht="12" customHeight="1" thickBot="1" x14ac:dyDescent="0.3">
      <c r="A118" s="82" t="s">
        <v>217</v>
      </c>
      <c r="B118" s="81" t="s">
        <v>218</v>
      </c>
      <c r="C118" s="96"/>
      <c r="D118" s="34"/>
      <c r="E118" s="35"/>
    </row>
    <row r="119" spans="1:5" ht="12" customHeight="1" thickBot="1" x14ac:dyDescent="0.3">
      <c r="A119" s="15" t="s">
        <v>38</v>
      </c>
      <c r="B119" s="97" t="s">
        <v>219</v>
      </c>
      <c r="C119" s="90">
        <f>+C120+C121</f>
        <v>0</v>
      </c>
      <c r="D119" s="17">
        <f>+D120+D121</f>
        <v>0</v>
      </c>
      <c r="E119" s="18">
        <f>+E120+E121</f>
        <v>2000</v>
      </c>
    </row>
    <row r="120" spans="1:5" ht="12" customHeight="1" x14ac:dyDescent="0.25">
      <c r="A120" s="20" t="s">
        <v>40</v>
      </c>
      <c r="B120" s="98" t="s">
        <v>220</v>
      </c>
      <c r="C120" s="91"/>
      <c r="D120" s="22"/>
      <c r="E120" s="30">
        <v>2000</v>
      </c>
    </row>
    <row r="121" spans="1:5" ht="12" customHeight="1" thickBot="1" x14ac:dyDescent="0.3">
      <c r="A121" s="32" t="s">
        <v>42</v>
      </c>
      <c r="B121" s="92" t="s">
        <v>221</v>
      </c>
      <c r="C121" s="77"/>
      <c r="D121" s="34"/>
      <c r="E121" s="35"/>
    </row>
    <row r="122" spans="1:5" ht="12" customHeight="1" thickBot="1" x14ac:dyDescent="0.3">
      <c r="A122" s="15" t="s">
        <v>222</v>
      </c>
      <c r="B122" s="97" t="s">
        <v>223</v>
      </c>
      <c r="C122" s="90">
        <f>+C89+C105+C119</f>
        <v>234924</v>
      </c>
      <c r="D122" s="17">
        <f>+D89+D105+D119</f>
        <v>186713</v>
      </c>
      <c r="E122" s="18">
        <f>+E89+E105+E119</f>
        <v>167270</v>
      </c>
    </row>
    <row r="123" spans="1:5" ht="12" customHeight="1" thickBot="1" x14ac:dyDescent="0.3">
      <c r="A123" s="15" t="s">
        <v>66</v>
      </c>
      <c r="B123" s="97" t="s">
        <v>224</v>
      </c>
      <c r="C123" s="90">
        <f>+C124+C125+C126</f>
        <v>165</v>
      </c>
      <c r="D123" s="17">
        <f>+D124+D125+D126</f>
        <v>0</v>
      </c>
      <c r="E123" s="18">
        <f>+E124+E125+E126</f>
        <v>0</v>
      </c>
    </row>
    <row r="124" spans="1:5" ht="12" customHeight="1" x14ac:dyDescent="0.25">
      <c r="A124" s="20" t="s">
        <v>68</v>
      </c>
      <c r="B124" s="98" t="s">
        <v>225</v>
      </c>
      <c r="C124" s="93"/>
      <c r="D124" s="26">
        <v>0</v>
      </c>
      <c r="E124" s="31"/>
    </row>
    <row r="125" spans="1:5" ht="12" customHeight="1" x14ac:dyDescent="0.25">
      <c r="A125" s="20" t="s">
        <v>70</v>
      </c>
      <c r="B125" s="98" t="s">
        <v>226</v>
      </c>
      <c r="C125" s="93">
        <v>165</v>
      </c>
      <c r="D125" s="26"/>
      <c r="E125" s="31"/>
    </row>
    <row r="126" spans="1:5" ht="12" customHeight="1" thickBot="1" x14ac:dyDescent="0.3">
      <c r="A126" s="82" t="s">
        <v>72</v>
      </c>
      <c r="B126" s="99" t="s">
        <v>227</v>
      </c>
      <c r="C126" s="93"/>
      <c r="D126" s="26"/>
      <c r="E126" s="31"/>
    </row>
    <row r="127" spans="1:5" ht="12" customHeight="1" thickBot="1" x14ac:dyDescent="0.3">
      <c r="A127" s="15" t="s">
        <v>88</v>
      </c>
      <c r="B127" s="97" t="s">
        <v>228</v>
      </c>
      <c r="C127" s="90">
        <f>+C128+C129+C130+C131</f>
        <v>0</v>
      </c>
      <c r="D127" s="17">
        <f>+D128+D129+D130+D131</f>
        <v>0</v>
      </c>
      <c r="E127" s="18">
        <f>+E128+E129+E130+E131</f>
        <v>0</v>
      </c>
    </row>
    <row r="128" spans="1:5" ht="12" customHeight="1" x14ac:dyDescent="0.25">
      <c r="A128" s="20" t="s">
        <v>90</v>
      </c>
      <c r="B128" s="98" t="s">
        <v>229</v>
      </c>
      <c r="C128" s="93">
        <v>0</v>
      </c>
      <c r="D128" s="26"/>
      <c r="E128" s="31"/>
    </row>
    <row r="129" spans="1:5" ht="12" customHeight="1" x14ac:dyDescent="0.25">
      <c r="A129" s="20" t="s">
        <v>92</v>
      </c>
      <c r="B129" s="98" t="s">
        <v>230</v>
      </c>
      <c r="C129" s="93"/>
      <c r="D129" s="26"/>
      <c r="E129" s="31"/>
    </row>
    <row r="130" spans="1:5" ht="12" customHeight="1" x14ac:dyDescent="0.25">
      <c r="A130" s="20" t="s">
        <v>94</v>
      </c>
      <c r="B130" s="98" t="s">
        <v>231</v>
      </c>
      <c r="C130" s="93"/>
      <c r="D130" s="26"/>
      <c r="E130" s="31"/>
    </row>
    <row r="131" spans="1:5" ht="12" customHeight="1" thickBot="1" x14ac:dyDescent="0.3">
      <c r="A131" s="82" t="s">
        <v>96</v>
      </c>
      <c r="B131" s="99" t="s">
        <v>232</v>
      </c>
      <c r="C131" s="93"/>
      <c r="D131" s="26"/>
      <c r="E131" s="31"/>
    </row>
    <row r="132" spans="1:5" ht="12" customHeight="1" thickBot="1" x14ac:dyDescent="0.3">
      <c r="A132" s="15" t="s">
        <v>233</v>
      </c>
      <c r="B132" s="97" t="s">
        <v>234</v>
      </c>
      <c r="C132" s="100">
        <f>+C133+C134+C135+C136</f>
        <v>29027</v>
      </c>
      <c r="D132" s="36">
        <f>+D133+D134+D135+D136</f>
        <v>21032</v>
      </c>
      <c r="E132" s="37">
        <f>+E133+E134+E135+E136</f>
        <v>23381</v>
      </c>
    </row>
    <row r="133" spans="1:5" ht="12" customHeight="1" x14ac:dyDescent="0.25">
      <c r="A133" s="20" t="s">
        <v>102</v>
      </c>
      <c r="B133" s="98" t="s">
        <v>235</v>
      </c>
      <c r="C133" s="93">
        <v>29027</v>
      </c>
      <c r="D133" s="26">
        <v>19422</v>
      </c>
      <c r="E133" s="31">
        <v>23381</v>
      </c>
    </row>
    <row r="134" spans="1:5" ht="12" customHeight="1" x14ac:dyDescent="0.25">
      <c r="A134" s="20" t="s">
        <v>104</v>
      </c>
      <c r="B134" s="98" t="s">
        <v>236</v>
      </c>
      <c r="C134" s="93"/>
      <c r="D134" s="26">
        <v>1610</v>
      </c>
      <c r="E134" s="31"/>
    </row>
    <row r="135" spans="1:5" ht="12" customHeight="1" x14ac:dyDescent="0.25">
      <c r="A135" s="20" t="s">
        <v>106</v>
      </c>
      <c r="B135" s="98" t="s">
        <v>237</v>
      </c>
      <c r="C135" s="93"/>
      <c r="D135" s="26"/>
      <c r="E135" s="31"/>
    </row>
    <row r="136" spans="1:5" ht="12" customHeight="1" thickBot="1" x14ac:dyDescent="0.3">
      <c r="A136" s="82" t="s">
        <v>108</v>
      </c>
      <c r="B136" s="99" t="s">
        <v>238</v>
      </c>
      <c r="C136" s="93"/>
      <c r="D136" s="26"/>
      <c r="E136" s="31"/>
    </row>
    <row r="137" spans="1:5" ht="12" customHeight="1" thickBot="1" x14ac:dyDescent="0.3">
      <c r="A137" s="15" t="s">
        <v>110</v>
      </c>
      <c r="B137" s="97" t="s">
        <v>239</v>
      </c>
      <c r="C137" s="101">
        <f>+C138+C139+C140+C141</f>
        <v>0</v>
      </c>
      <c r="D137" s="102">
        <f>+D138+D139+D140+D141</f>
        <v>0</v>
      </c>
      <c r="E137" s="103">
        <f>+E138+E139+E140+E141</f>
        <v>0</v>
      </c>
    </row>
    <row r="138" spans="1:5" ht="12" customHeight="1" x14ac:dyDescent="0.25">
      <c r="A138" s="20" t="s">
        <v>112</v>
      </c>
      <c r="B138" s="98" t="s">
        <v>240</v>
      </c>
      <c r="C138" s="93"/>
      <c r="D138" s="26"/>
      <c r="E138" s="31"/>
    </row>
    <row r="139" spans="1:5" ht="12" customHeight="1" x14ac:dyDescent="0.25">
      <c r="A139" s="20" t="s">
        <v>114</v>
      </c>
      <c r="B139" s="98" t="s">
        <v>241</v>
      </c>
      <c r="C139" s="93"/>
      <c r="D139" s="26"/>
      <c r="E139" s="31"/>
    </row>
    <row r="140" spans="1:5" ht="12" customHeight="1" x14ac:dyDescent="0.25">
      <c r="A140" s="20" t="s">
        <v>116</v>
      </c>
      <c r="B140" s="98" t="s">
        <v>242</v>
      </c>
      <c r="C140" s="93"/>
      <c r="D140" s="26"/>
      <c r="E140" s="31"/>
    </row>
    <row r="141" spans="1:5" ht="12" customHeight="1" thickBot="1" x14ac:dyDescent="0.3">
      <c r="A141" s="20" t="s">
        <v>118</v>
      </c>
      <c r="B141" s="98" t="s">
        <v>243</v>
      </c>
      <c r="C141" s="93"/>
      <c r="D141" s="26"/>
      <c r="E141" s="31"/>
    </row>
    <row r="142" spans="1:5" ht="12" customHeight="1" thickBot="1" x14ac:dyDescent="0.3">
      <c r="A142" s="15" t="s">
        <v>120</v>
      </c>
      <c r="B142" s="97" t="s">
        <v>244</v>
      </c>
      <c r="C142" s="104">
        <f>+C123+C127+C132+C137</f>
        <v>29192</v>
      </c>
      <c r="D142" s="105">
        <f>+D123+D127+D132+D137</f>
        <v>21032</v>
      </c>
      <c r="E142" s="106">
        <f>+E123+E127+E132+E137</f>
        <v>23381</v>
      </c>
    </row>
    <row r="143" spans="1:5" ht="12" customHeight="1" thickBot="1" x14ac:dyDescent="0.3">
      <c r="A143" s="107" t="s">
        <v>245</v>
      </c>
      <c r="B143" s="108" t="s">
        <v>246</v>
      </c>
      <c r="C143" s="104">
        <f>+C122+C142</f>
        <v>264116</v>
      </c>
      <c r="D143" s="105">
        <f>+D122+D142</f>
        <v>207745</v>
      </c>
      <c r="E143" s="106">
        <f>+E122+E142</f>
        <v>190651</v>
      </c>
    </row>
    <row r="144" spans="1:5" ht="12" customHeight="1" x14ac:dyDescent="0.25">
      <c r="C144" s="2"/>
    </row>
    <row r="145" spans="3:5" ht="12" customHeight="1" x14ac:dyDescent="0.25">
      <c r="C145" s="2"/>
    </row>
    <row r="146" spans="3:5" ht="12" customHeight="1" x14ac:dyDescent="0.25">
      <c r="C146" s="2"/>
    </row>
    <row r="147" spans="3:5" ht="12" customHeight="1" x14ac:dyDescent="0.25">
      <c r="C147" s="2"/>
    </row>
    <row r="148" spans="3:5" ht="12" customHeight="1" x14ac:dyDescent="0.25">
      <c r="C148" s="2"/>
    </row>
    <row r="149" spans="3:5" ht="15" customHeight="1" x14ac:dyDescent="0.25">
      <c r="C149" s="49"/>
      <c r="D149" s="49"/>
      <c r="E149" s="49"/>
    </row>
    <row r="150" spans="3:5" s="19" customFormat="1" ht="12.95" customHeight="1" x14ac:dyDescent="0.2"/>
    <row r="151" spans="3:5" x14ac:dyDescent="0.25">
      <c r="C151" s="2"/>
    </row>
    <row r="152" spans="3:5" x14ac:dyDescent="0.25">
      <c r="C152" s="2"/>
    </row>
    <row r="153" spans="3:5" x14ac:dyDescent="0.25">
      <c r="C153" s="2"/>
    </row>
    <row r="154" spans="3:5" ht="16.5" customHeight="1" x14ac:dyDescent="0.25">
      <c r="C154" s="2"/>
    </row>
    <row r="155" spans="3:5" x14ac:dyDescent="0.25">
      <c r="C155" s="2"/>
    </row>
    <row r="156" spans="3:5" x14ac:dyDescent="0.25">
      <c r="C156" s="2"/>
    </row>
    <row r="157" spans="3:5" x14ac:dyDescent="0.25">
      <c r="C157" s="2"/>
    </row>
    <row r="158" spans="3:5" x14ac:dyDescent="0.25">
      <c r="C158" s="2"/>
    </row>
    <row r="159" spans="3:5" x14ac:dyDescent="0.25">
      <c r="C159" s="2"/>
    </row>
    <row r="160" spans="3:5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</sheetData>
  <mergeCells count="4">
    <mergeCell ref="A1:E1"/>
    <mergeCell ref="A2:B2"/>
    <mergeCell ref="A85:E85"/>
    <mergeCell ref="A86:B86"/>
  </mergeCells>
  <pageMargins left="0.31496062992125984" right="0.31496062992125984" top="0.86614173228346458" bottom="0.35433070866141736" header="0.31496062992125984" footer="0.31496062992125984"/>
  <pageSetup paperSize="9" orientation="landscape" r:id="rId1"/>
  <headerFooter>
    <oddHeader>&amp;C&amp;"-,Félkövér"&amp;9Tiszagyulaháza község bevételeit és kiadásait bemutató mérleg 2015-20167 évekre&amp;R&amp;"-,Dőlt"&amp;8 8 melléklet a 10/2017(VI. 28.)Önkormányzati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8mell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2017-06-28T08:59:35Z</dcterms:created>
  <dcterms:modified xsi:type="dcterms:W3CDTF">2017-06-28T08:59:48Z</dcterms:modified>
</cp:coreProperties>
</file>